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MMEL\Documents\"/>
    </mc:Choice>
  </mc:AlternateContent>
  <bookViews>
    <workbookView xWindow="0" yWindow="0" windowWidth="20490" windowHeight="7755"/>
  </bookViews>
  <sheets>
    <sheet name="EJECUCION x PROGRAMA" sheetId="1" r:id="rId1"/>
    <sheet name="INGRESOS" sheetId="5" r:id="rId2"/>
    <sheet name="EJECUCION x AREA" sheetId="3" r:id="rId3"/>
  </sheets>
  <calcPr calcId="152511"/>
</workbook>
</file>

<file path=xl/calcChain.xml><?xml version="1.0" encoding="utf-8"?>
<calcChain xmlns="http://schemas.openxmlformats.org/spreadsheetml/2006/main">
  <c r="E12" i="3" l="1"/>
  <c r="E20" i="3"/>
  <c r="G21" i="1"/>
  <c r="G20" i="1"/>
  <c r="G19" i="1"/>
  <c r="G18" i="1"/>
  <c r="G16" i="1"/>
  <c r="G13" i="1"/>
  <c r="G12" i="1"/>
  <c r="G11" i="1"/>
  <c r="G10" i="1"/>
  <c r="G9" i="1"/>
  <c r="E17" i="1"/>
  <c r="E14" i="1" s="1"/>
  <c r="E15" i="1"/>
  <c r="E8" i="1"/>
  <c r="E10" i="3" l="1"/>
  <c r="E7" i="1"/>
  <c r="H50" i="5" l="1"/>
  <c r="H42" i="5"/>
  <c r="H38" i="5"/>
  <c r="H35" i="5"/>
  <c r="H27" i="5"/>
  <c r="H22" i="5"/>
  <c r="H19" i="5"/>
  <c r="H18" i="5"/>
  <c r="H15" i="5"/>
  <c r="H13" i="3" l="1"/>
  <c r="H14" i="3"/>
  <c r="H15" i="3"/>
  <c r="H16" i="3"/>
  <c r="H17" i="3"/>
  <c r="H18" i="3"/>
  <c r="H21" i="3"/>
  <c r="H22" i="3"/>
  <c r="H23" i="3"/>
  <c r="H24" i="3"/>
  <c r="H26" i="3"/>
  <c r="G24" i="3" l="1"/>
  <c r="J21" i="3" l="1"/>
  <c r="J26" i="3"/>
  <c r="J25" i="3"/>
  <c r="J24" i="3"/>
  <c r="J23" i="3"/>
  <c r="J22" i="3"/>
  <c r="J18" i="3"/>
  <c r="J17" i="3"/>
  <c r="J16" i="3"/>
  <c r="J15" i="3"/>
  <c r="J14" i="3"/>
  <c r="J13" i="3"/>
  <c r="I26" i="3"/>
  <c r="I25" i="3"/>
  <c r="I24" i="3"/>
  <c r="I23" i="3"/>
  <c r="I22" i="3"/>
  <c r="I21" i="3"/>
  <c r="I18" i="3"/>
  <c r="I17" i="3"/>
  <c r="I16" i="3"/>
  <c r="I15" i="3"/>
  <c r="I14" i="3"/>
  <c r="I13" i="3"/>
  <c r="J20" i="3" l="1"/>
  <c r="J12" i="3"/>
  <c r="J10" i="3" l="1"/>
  <c r="H15" i="1" l="1"/>
  <c r="F15" i="1"/>
  <c r="D15" i="1"/>
  <c r="C15" i="1"/>
  <c r="B15" i="1"/>
  <c r="H17" i="1" l="1"/>
  <c r="H8" i="1"/>
  <c r="H14" i="1" l="1"/>
  <c r="H7" i="1" s="1"/>
  <c r="F17" i="1" l="1"/>
  <c r="D17" i="1"/>
  <c r="C17" i="1"/>
  <c r="B17" i="1"/>
  <c r="I18" i="1"/>
  <c r="G52" i="5" l="1"/>
  <c r="F52" i="5"/>
  <c r="E52" i="5"/>
  <c r="C52" i="5"/>
  <c r="G49" i="5"/>
  <c r="G48" i="5" s="1"/>
  <c r="F49" i="5"/>
  <c r="E49" i="5"/>
  <c r="E48" i="5" s="1"/>
  <c r="C49" i="5"/>
  <c r="C48" i="5" s="1"/>
  <c r="G44" i="5"/>
  <c r="F44" i="5"/>
  <c r="E44" i="5"/>
  <c r="C44" i="5"/>
  <c r="G41" i="5"/>
  <c r="G40" i="5" s="1"/>
  <c r="F41" i="5"/>
  <c r="E41" i="5"/>
  <c r="E40" i="5" s="1"/>
  <c r="C41" i="5"/>
  <c r="C40" i="5" s="1"/>
  <c r="D40" i="5"/>
  <c r="G37" i="5"/>
  <c r="F37" i="5"/>
  <c r="E37" i="5"/>
  <c r="D37" i="5"/>
  <c r="C37" i="5"/>
  <c r="G34" i="5"/>
  <c r="F34" i="5"/>
  <c r="H34" i="5" s="1"/>
  <c r="E34" i="5"/>
  <c r="D34" i="5"/>
  <c r="C34" i="5"/>
  <c r="G29" i="5"/>
  <c r="F29" i="5"/>
  <c r="E29" i="5"/>
  <c r="D29" i="5"/>
  <c r="D24" i="5" s="1"/>
  <c r="C29" i="5"/>
  <c r="G26" i="5"/>
  <c r="F26" i="5"/>
  <c r="E26" i="5"/>
  <c r="C26" i="5"/>
  <c r="G21" i="5"/>
  <c r="F21" i="5"/>
  <c r="E21" i="5"/>
  <c r="D21" i="5"/>
  <c r="C21" i="5"/>
  <c r="G17" i="5"/>
  <c r="F17" i="5"/>
  <c r="E17" i="5"/>
  <c r="D17" i="5"/>
  <c r="C17" i="5"/>
  <c r="G14" i="5"/>
  <c r="F14" i="5"/>
  <c r="H14" i="5" s="1"/>
  <c r="E14" i="5"/>
  <c r="C14" i="5"/>
  <c r="D9" i="5"/>
  <c r="H17" i="5" l="1"/>
  <c r="H37" i="5"/>
  <c r="H21" i="5"/>
  <c r="H26" i="5"/>
  <c r="F40" i="5"/>
  <c r="H40" i="5" s="1"/>
  <c r="H41" i="5"/>
  <c r="F48" i="5"/>
  <c r="H48" i="5" s="1"/>
  <c r="H49" i="5"/>
  <c r="D13" i="5"/>
  <c r="D32" i="5"/>
  <c r="G47" i="5"/>
  <c r="G24" i="5"/>
  <c r="C32" i="5"/>
  <c r="F13" i="5"/>
  <c r="E47" i="5"/>
  <c r="E13" i="5"/>
  <c r="E32" i="5"/>
  <c r="C24" i="5"/>
  <c r="E24" i="5"/>
  <c r="C47" i="5"/>
  <c r="G13" i="5"/>
  <c r="C13" i="5"/>
  <c r="G32" i="5"/>
  <c r="F47" i="5"/>
  <c r="H47" i="5" s="1"/>
  <c r="F32" i="5"/>
  <c r="H32" i="5" s="1"/>
  <c r="F24" i="5"/>
  <c r="H24" i="5" l="1"/>
  <c r="H13" i="5"/>
  <c r="E12" i="5"/>
  <c r="E11" i="5" s="1"/>
  <c r="E9" i="5" s="1"/>
  <c r="C12" i="5"/>
  <c r="C11" i="5" s="1"/>
  <c r="C9" i="5" s="1"/>
  <c r="G12" i="5"/>
  <c r="G11" i="5" s="1"/>
  <c r="G9" i="5" s="1"/>
  <c r="F12" i="5"/>
  <c r="H12" i="5" l="1"/>
  <c r="F11" i="5"/>
  <c r="H11" i="5" s="1"/>
  <c r="F9" i="5" l="1"/>
  <c r="H9" i="5" s="1"/>
  <c r="C20" i="3" l="1"/>
  <c r="B12" i="3" l="1"/>
  <c r="C12" i="3"/>
  <c r="C10" i="3" s="1"/>
  <c r="D12" i="3"/>
  <c r="F12" i="3"/>
  <c r="K12" i="3"/>
  <c r="G13" i="3"/>
  <c r="G14" i="3"/>
  <c r="G15" i="3"/>
  <c r="G16" i="3"/>
  <c r="G17" i="3"/>
  <c r="G18" i="3"/>
  <c r="B20" i="3"/>
  <c r="D20" i="3"/>
  <c r="F20" i="3"/>
  <c r="K20" i="3"/>
  <c r="G21" i="3"/>
  <c r="G22" i="3"/>
  <c r="G23" i="3"/>
  <c r="G26" i="3"/>
  <c r="B8" i="1"/>
  <c r="C8" i="1"/>
  <c r="D8" i="1"/>
  <c r="F8" i="1"/>
  <c r="I9" i="1"/>
  <c r="I10" i="1"/>
  <c r="I11" i="1"/>
  <c r="I12" i="1"/>
  <c r="I13" i="1"/>
  <c r="G15" i="1"/>
  <c r="I16" i="1"/>
  <c r="I19" i="1"/>
  <c r="I20" i="1"/>
  <c r="I21" i="1"/>
  <c r="H12" i="3" l="1"/>
  <c r="G17" i="1"/>
  <c r="K10" i="3"/>
  <c r="G20" i="3"/>
  <c r="D10" i="3"/>
  <c r="G8" i="1"/>
  <c r="I8" i="1"/>
  <c r="H20" i="3"/>
  <c r="F10" i="3"/>
  <c r="H10" i="3" s="1"/>
  <c r="I20" i="3"/>
  <c r="I12" i="3"/>
  <c r="G12" i="3"/>
  <c r="B10" i="3"/>
  <c r="D14" i="1"/>
  <c r="D7" i="1" s="1"/>
  <c r="I17" i="1"/>
  <c r="C14" i="1"/>
  <c r="C7" i="1" s="1"/>
  <c r="B14" i="1"/>
  <c r="B7" i="1" s="1"/>
  <c r="I15" i="1"/>
  <c r="F14" i="1"/>
  <c r="G14" i="1" l="1"/>
  <c r="G7" i="1" s="1"/>
  <c r="G10" i="3"/>
  <c r="I10" i="3"/>
  <c r="F7" i="1"/>
  <c r="I14" i="1"/>
  <c r="I7" i="1" l="1"/>
</calcChain>
</file>

<file path=xl/sharedStrings.xml><?xml version="1.0" encoding="utf-8"?>
<sst xmlns="http://schemas.openxmlformats.org/spreadsheetml/2006/main" count="174" uniqueCount="123">
  <si>
    <t>PROGRAMA</t>
  </si>
  <si>
    <t>MODIFICADO</t>
  </si>
  <si>
    <t>INVERSIÓN</t>
  </si>
  <si>
    <t>FUNCIONAMIENTO</t>
  </si>
  <si>
    <t xml:space="preserve">          Construcciones y Reparaciones</t>
  </si>
  <si>
    <t xml:space="preserve">           Suministro y Equipamiento</t>
  </si>
  <si>
    <t>TOTAL</t>
  </si>
  <si>
    <t xml:space="preserve">Servicios de Habilitación </t>
  </si>
  <si>
    <t>Producción y Capacitación Laboral</t>
  </si>
  <si>
    <t>Transferencias Varias</t>
  </si>
  <si>
    <t>INSTITUTO PANAMEÑO DE HABILITACIÒN ESPECIAL</t>
  </si>
  <si>
    <t>DEPARTAMENTO DE PRESUPUESTO</t>
  </si>
  <si>
    <t xml:space="preserve"> </t>
  </si>
  <si>
    <t>INSTITUTO PANAMEÑO DE HABILITACION ESPECIAL</t>
  </si>
  <si>
    <t>Funcionamiento</t>
  </si>
  <si>
    <t>0. Servicios Personales</t>
  </si>
  <si>
    <t>1. Servicios No Personales</t>
  </si>
  <si>
    <t>2. Materiales y Suministros</t>
  </si>
  <si>
    <t>3. Maquinaria y Equipos</t>
  </si>
  <si>
    <t>4. Inversiòn Financiera</t>
  </si>
  <si>
    <t>5. Construcciones por Contrato</t>
  </si>
  <si>
    <t>6. Transferencias Corrientes</t>
  </si>
  <si>
    <t>Inversion</t>
  </si>
  <si>
    <t>DETALLE</t>
  </si>
  <si>
    <t>Presupuesto</t>
  </si>
  <si>
    <t>Ley</t>
  </si>
  <si>
    <t>Modificado</t>
  </si>
  <si>
    <t>Acumulada</t>
  </si>
  <si>
    <t>Mensual</t>
  </si>
  <si>
    <t>Total Entidad</t>
  </si>
  <si>
    <t xml:space="preserve">1...          </t>
  </si>
  <si>
    <t>Ingresos Corrientes</t>
  </si>
  <si>
    <t xml:space="preserve">1.2.         </t>
  </si>
  <si>
    <t>Ingresos No Tributarios</t>
  </si>
  <si>
    <t xml:space="preserve">1.2.1.     </t>
  </si>
  <si>
    <t>Renta de Activos</t>
  </si>
  <si>
    <t xml:space="preserve">1.2.1.1. </t>
  </si>
  <si>
    <t>Arrendamientos</t>
  </si>
  <si>
    <t xml:space="preserve">1.2.1.1.99.  </t>
  </si>
  <si>
    <t>Otros Arrendamientos N.E.O.C.</t>
  </si>
  <si>
    <t xml:space="preserve">1.2.1.3.    </t>
  </si>
  <si>
    <t>Ingresos por Ventas de Bienes</t>
  </si>
  <si>
    <t xml:space="preserve">1.2.1.3.09.  </t>
  </si>
  <si>
    <t>Talleres Artesanales</t>
  </si>
  <si>
    <t xml:space="preserve">1.2.1.3.99. </t>
  </si>
  <si>
    <t>Venta de Bienes N.E.O.C</t>
  </si>
  <si>
    <t xml:space="preserve">1.2.1.4.          </t>
  </si>
  <si>
    <t>Ingresos por Ventas de Servicios</t>
  </si>
  <si>
    <t>1.2.1.4.07.      Laboratorios y Centros Especiales</t>
  </si>
  <si>
    <t>Laboratorios y Centros Especiales</t>
  </si>
  <si>
    <t>1.2.3.             Transferencias Corrientes</t>
  </si>
  <si>
    <t>Transferencias Corrientes</t>
  </si>
  <si>
    <t xml:space="preserve">1.2.3.1.      </t>
  </si>
  <si>
    <t>Gobierno Central</t>
  </si>
  <si>
    <t xml:space="preserve">1.2.3.1.07.  </t>
  </si>
  <si>
    <t>1.2.3.6.          Municipio</t>
  </si>
  <si>
    <t>Municipio</t>
  </si>
  <si>
    <t>1.2.3.6.01.     Municipio de Panamá</t>
  </si>
  <si>
    <t>Municipio de Panamá</t>
  </si>
  <si>
    <t xml:space="preserve">1.2.4.         </t>
  </si>
  <si>
    <t>Tasas y Derechos</t>
  </si>
  <si>
    <t xml:space="preserve">1.2.4.1.   </t>
  </si>
  <si>
    <t>Derechos</t>
  </si>
  <si>
    <t xml:space="preserve">1.2.4.1.33. </t>
  </si>
  <si>
    <t>Servicios de Guardería</t>
  </si>
  <si>
    <t xml:space="preserve">1.2.4.2.    </t>
  </si>
  <si>
    <t>Tasas</t>
  </si>
  <si>
    <t xml:space="preserve">1.2.4.2.34.      </t>
  </si>
  <si>
    <t>Serv. de Adm. de Cobros y Pres.</t>
  </si>
  <si>
    <t xml:space="preserve">1.2.6.           </t>
  </si>
  <si>
    <t>Ingresos Varios</t>
  </si>
  <si>
    <t xml:space="preserve">1.2.6.0.    </t>
  </si>
  <si>
    <t>1.2.6.0.99.      Otros Ingresos Varios</t>
  </si>
  <si>
    <t>Otros Ingresos Varios</t>
  </si>
  <si>
    <t xml:space="preserve">1.4.2.0.        </t>
  </si>
  <si>
    <t>Disponible Libre en Caja</t>
  </si>
  <si>
    <t xml:space="preserve">1.4.2.0.01.    </t>
  </si>
  <si>
    <t>Saldo Corriente</t>
  </si>
  <si>
    <t xml:space="preserve">2…            </t>
  </si>
  <si>
    <t>Ingresos de Capital</t>
  </si>
  <si>
    <t xml:space="preserve">2.3.       </t>
  </si>
  <si>
    <t>Otros Ingresos de Capital</t>
  </si>
  <si>
    <t>2.3.2.1</t>
  </si>
  <si>
    <t>Transferencia de Capital</t>
  </si>
  <si>
    <t>2.3.2.1.07</t>
  </si>
  <si>
    <t xml:space="preserve">2.4.2.0 </t>
  </si>
  <si>
    <t>Disponible Libre en Banco</t>
  </si>
  <si>
    <t>2.4.2.0.01.</t>
  </si>
  <si>
    <t>Saldo de Capital</t>
  </si>
  <si>
    <t xml:space="preserve">Presupuesto Modificado      </t>
  </si>
  <si>
    <t>Presupuesto Asignado</t>
  </si>
  <si>
    <t>Contratos por Ejecutar</t>
  </si>
  <si>
    <t>Presupuesto por Area</t>
  </si>
  <si>
    <t>EJECUCIÓN PRESUPUESTARIA x PROGRAMA</t>
  </si>
  <si>
    <t xml:space="preserve">Gobierno Central  </t>
  </si>
  <si>
    <t xml:space="preserve">Ministerio de Educación </t>
  </si>
  <si>
    <t>%          ANUAL</t>
  </si>
  <si>
    <t>1.40.11.00.08 - Reparación de Aulas IPHE</t>
  </si>
  <si>
    <t xml:space="preserve">1.40.13.00.06 - Fortalecimiento de la Investigación y Capacitación </t>
  </si>
  <si>
    <t>1.40.13.00.07 - Habilitación Especial en la Vida Comunitaria</t>
  </si>
  <si>
    <t>1.40.13.00.08 - Habilitación Equiparación de Oportunidades</t>
  </si>
  <si>
    <t>Saldo del Asignado</t>
  </si>
  <si>
    <t>SALDO DEL ASIGNADO</t>
  </si>
  <si>
    <t>Dirección y Administración General</t>
  </si>
  <si>
    <t>Servicios de Apoyo Técnicos</t>
  </si>
  <si>
    <t>EJECUCION DE INGRESOS</t>
  </si>
  <si>
    <r>
      <t xml:space="preserve">ASIGNADO                  </t>
    </r>
    <r>
      <rPr>
        <sz val="12"/>
        <rFont val="Century Gothic"/>
        <family val="2"/>
      </rPr>
      <t xml:space="preserve"> </t>
    </r>
  </si>
  <si>
    <t>%</t>
  </si>
  <si>
    <t>LEY</t>
  </si>
  <si>
    <t xml:space="preserve">Presupuesto Ley      </t>
  </si>
  <si>
    <t>EJECUCIÓN POR AREA</t>
  </si>
  <si>
    <t>Recaudación</t>
  </si>
  <si>
    <t>COMPROMETIDO</t>
  </si>
  <si>
    <t>Presupuesto Comprometido</t>
  </si>
  <si>
    <t>1.40.13.00.02 - Equipamiento de Centros Educativos</t>
  </si>
  <si>
    <t xml:space="preserve">  </t>
  </si>
  <si>
    <t>CONTRATOS EN EJECUCIÓN</t>
  </si>
  <si>
    <t>Bloqueo</t>
  </si>
  <si>
    <t>Saldo     Anual</t>
  </si>
  <si>
    <t>%                Anual</t>
  </si>
  <si>
    <t>%                Mensual</t>
  </si>
  <si>
    <t>JUNIO 2020</t>
  </si>
  <si>
    <t>BLOQUEO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</si>
</sst>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B/.-180A]\ #,##0.00"/>
  </numFmts>
  <fonts count="18" x14ac:knownFonts="1">
    <font>
      <sz val="10"/>
      <name val="Arial"/>
    </font>
    <font>
      <sz val="10"/>
      <name val="Century Gothic"/>
      <family val="2"/>
    </font>
    <font>
      <b/>
      <sz val="10"/>
      <name val="Century Gothic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8"/>
      <name val="Arial"/>
      <family val="2"/>
    </font>
    <font>
      <b/>
      <u/>
      <sz val="12"/>
      <name val="Century Gothic"/>
      <family val="2"/>
    </font>
    <font>
      <sz val="9"/>
      <name val="Century Gothic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i/>
      <sz val="10"/>
      <color indexed="8"/>
      <name val="Arial"/>
      <family val="2"/>
    </font>
    <font>
      <b/>
      <i/>
      <u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b/>
      <sz val="9"/>
      <name val="Century Gothic"/>
      <family val="2"/>
    </font>
    <font>
      <b/>
      <sz val="9"/>
      <color indexed="8"/>
      <name val="Century Gothic"/>
      <family val="2"/>
    </font>
    <font>
      <sz val="12"/>
      <color theme="1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</fills>
  <borders count="28">
    <border>
      <left/>
      <right/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ashed">
        <color indexed="55"/>
      </top>
      <bottom style="dashed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 style="dashed">
        <color indexed="55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 style="dashed">
        <color indexed="55"/>
      </bottom>
      <diagonal/>
    </border>
    <border>
      <left style="double">
        <color auto="1"/>
      </left>
      <right/>
      <top/>
      <bottom/>
      <diagonal/>
    </border>
    <border>
      <left style="double">
        <color indexed="64"/>
      </left>
      <right style="double">
        <color indexed="64"/>
      </right>
      <top style="dashed">
        <color indexed="55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</borders>
  <cellStyleXfs count="2">
    <xf numFmtId="0" fontId="0" fillId="0" borderId="0"/>
    <xf numFmtId="0" fontId="12" fillId="0" borderId="0"/>
  </cellStyleXfs>
  <cellXfs count="106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1" xfId="0" applyFont="1" applyBorder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" fontId="3" fillId="0" borderId="2" xfId="0" applyNumberFormat="1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7" fillId="0" borderId="0" xfId="0" applyFont="1"/>
    <xf numFmtId="4" fontId="0" fillId="0" borderId="0" xfId="0" applyNumberFormat="1"/>
    <xf numFmtId="4" fontId="9" fillId="0" borderId="0" xfId="0" applyNumberFormat="1" applyFont="1" applyAlignment="1"/>
    <xf numFmtId="4" fontId="10" fillId="0" borderId="0" xfId="0" applyNumberFormat="1" applyFont="1" applyAlignment="1">
      <alignment horizontal="centerContinuous"/>
    </xf>
    <xf numFmtId="4" fontId="9" fillId="0" borderId="4" xfId="0" applyNumberFormat="1" applyFont="1" applyBorder="1"/>
    <xf numFmtId="4" fontId="9" fillId="0" borderId="0" xfId="0" applyNumberFormat="1" applyFont="1" applyBorder="1"/>
    <xf numFmtId="4" fontId="9" fillId="0" borderId="5" xfId="0" applyNumberFormat="1" applyFont="1" applyBorder="1"/>
    <xf numFmtId="4" fontId="11" fillId="0" borderId="5" xfId="0" applyNumberFormat="1" applyFont="1" applyBorder="1"/>
    <xf numFmtId="4" fontId="8" fillId="0" borderId="5" xfId="0" applyNumberFormat="1" applyFont="1" applyBorder="1" applyAlignment="1">
      <alignment horizontal="right"/>
    </xf>
    <xf numFmtId="0" fontId="9" fillId="0" borderId="5" xfId="0" applyFont="1" applyBorder="1"/>
    <xf numFmtId="4" fontId="8" fillId="0" borderId="4" xfId="0" quotePrefix="1" applyNumberFormat="1" applyFont="1" applyBorder="1" applyAlignment="1">
      <alignment horizontal="left"/>
    </xf>
    <xf numFmtId="4" fontId="8" fillId="0" borderId="0" xfId="0" applyNumberFormat="1" applyFont="1" applyBorder="1"/>
    <xf numFmtId="4" fontId="9" fillId="0" borderId="5" xfId="0" applyNumberFormat="1" applyFont="1" applyBorder="1" applyAlignment="1">
      <alignment horizontal="right"/>
    </xf>
    <xf numFmtId="4" fontId="9" fillId="0" borderId="4" xfId="0" quotePrefix="1" applyNumberFormat="1" applyFont="1" applyBorder="1" applyAlignment="1">
      <alignment horizontal="left"/>
    </xf>
    <xf numFmtId="4" fontId="9" fillId="0" borderId="5" xfId="0" applyNumberFormat="1" applyFont="1" applyFill="1" applyBorder="1"/>
    <xf numFmtId="4" fontId="9" fillId="0" borderId="5" xfId="0" quotePrefix="1" applyNumberFormat="1" applyFont="1" applyBorder="1" applyAlignment="1"/>
    <xf numFmtId="4" fontId="9" fillId="0" borderId="5" xfId="0" quotePrefix="1" applyNumberFormat="1" applyFont="1" applyFill="1" applyBorder="1" applyAlignment="1"/>
    <xf numFmtId="4" fontId="10" fillId="0" borderId="5" xfId="0" applyNumberFormat="1" applyFont="1" applyBorder="1"/>
    <xf numFmtId="4" fontId="9" fillId="0" borderId="4" xfId="0" applyNumberFormat="1" applyFont="1" applyBorder="1" applyAlignment="1">
      <alignment horizontal="left"/>
    </xf>
    <xf numFmtId="4" fontId="9" fillId="0" borderId="6" xfId="0" applyNumberFormat="1" applyFont="1" applyBorder="1" applyAlignment="1">
      <alignment horizontal="left"/>
    </xf>
    <xf numFmtId="4" fontId="9" fillId="0" borderId="7" xfId="0" applyNumberFormat="1" applyFont="1" applyBorder="1"/>
    <xf numFmtId="4" fontId="9" fillId="0" borderId="8" xfId="0" applyNumberFormat="1" applyFont="1" applyBorder="1" applyAlignment="1">
      <alignment horizontal="right"/>
    </xf>
    <xf numFmtId="4" fontId="9" fillId="0" borderId="8" xfId="0" applyNumberFormat="1" applyFont="1" applyBorder="1"/>
    <xf numFmtId="4" fontId="10" fillId="0" borderId="0" xfId="0" applyNumberFormat="1" applyFont="1" applyBorder="1"/>
    <xf numFmtId="4" fontId="9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0" applyFont="1"/>
    <xf numFmtId="4" fontId="3" fillId="0" borderId="0" xfId="0" applyNumberFormat="1" applyFont="1"/>
    <xf numFmtId="4" fontId="4" fillId="0" borderId="0" xfId="0" applyNumberFormat="1" applyFont="1"/>
    <xf numFmtId="0" fontId="3" fillId="0" borderId="0" xfId="0" applyFont="1"/>
    <xf numFmtId="4" fontId="1" fillId="0" borderId="0" xfId="0" applyNumberFormat="1" applyFont="1"/>
    <xf numFmtId="9" fontId="4" fillId="0" borderId="0" xfId="0" applyNumberFormat="1" applyFont="1"/>
    <xf numFmtId="9" fontId="3" fillId="2" borderId="3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right" vertical="center"/>
    </xf>
    <xf numFmtId="9" fontId="3" fillId="0" borderId="2" xfId="0" applyNumberFormat="1" applyFont="1" applyBorder="1" applyAlignment="1">
      <alignment horizontal="right" vertical="center"/>
    </xf>
    <xf numFmtId="9" fontId="4" fillId="0" borderId="1" xfId="0" applyNumberFormat="1" applyFont="1" applyBorder="1"/>
    <xf numFmtId="9" fontId="1" fillId="0" borderId="0" xfId="0" applyNumberFormat="1" applyFont="1"/>
    <xf numFmtId="9" fontId="3" fillId="0" borderId="0" xfId="0" applyNumberFormat="1" applyFont="1" applyAlignment="1">
      <alignment horizontal="center"/>
    </xf>
    <xf numFmtId="9" fontId="3" fillId="0" borderId="0" xfId="0" applyNumberFormat="1" applyFont="1" applyBorder="1" applyAlignment="1">
      <alignment horizontal="right" vertical="center"/>
    </xf>
    <xf numFmtId="9" fontId="4" fillId="0" borderId="0" xfId="0" applyNumberFormat="1" applyFont="1" applyBorder="1" applyAlignment="1">
      <alignment horizontal="right" vertical="center"/>
    </xf>
    <xf numFmtId="9" fontId="10" fillId="0" borderId="0" xfId="0" applyNumberFormat="1" applyFont="1" applyAlignment="1">
      <alignment horizontal="centerContinuous"/>
    </xf>
    <xf numFmtId="9" fontId="9" fillId="0" borderId="5" xfId="0" applyNumberFormat="1" applyFont="1" applyBorder="1"/>
    <xf numFmtId="9" fontId="9" fillId="0" borderId="5" xfId="0" applyNumberFormat="1" applyFont="1" applyBorder="1" applyAlignment="1">
      <alignment horizontal="right"/>
    </xf>
    <xf numFmtId="9" fontId="9" fillId="0" borderId="8" xfId="0" applyNumberFormat="1" applyFont="1" applyBorder="1" applyAlignment="1">
      <alignment horizontal="right"/>
    </xf>
    <xf numFmtId="9" fontId="9" fillId="0" borderId="0" xfId="0" applyNumberFormat="1" applyFont="1"/>
    <xf numFmtId="0" fontId="13" fillId="0" borderId="0" xfId="0" applyFont="1"/>
    <xf numFmtId="4" fontId="14" fillId="0" borderId="0" xfId="0" applyNumberFormat="1" applyFont="1"/>
    <xf numFmtId="4" fontId="15" fillId="0" borderId="0" xfId="0" applyNumberFormat="1" applyFont="1"/>
    <xf numFmtId="4" fontId="8" fillId="3" borderId="9" xfId="0" applyNumberFormat="1" applyFont="1" applyFill="1" applyBorder="1" applyAlignment="1">
      <alignment horizontal="centerContinuous"/>
    </xf>
    <xf numFmtId="4" fontId="9" fillId="3" borderId="9" xfId="0" applyNumberFormat="1" applyFont="1" applyFill="1" applyBorder="1"/>
    <xf numFmtId="4" fontId="8" fillId="3" borderId="9" xfId="0" applyNumberFormat="1" applyFont="1" applyFill="1" applyBorder="1" applyAlignment="1">
      <alignment horizontal="center"/>
    </xf>
    <xf numFmtId="4" fontId="8" fillId="3" borderId="10" xfId="0" applyNumberFormat="1" applyFont="1" applyFill="1" applyBorder="1" applyAlignment="1">
      <alignment horizontal="center"/>
    </xf>
    <xf numFmtId="4" fontId="11" fillId="3" borderId="10" xfId="0" applyNumberFormat="1" applyFont="1" applyFill="1" applyBorder="1"/>
    <xf numFmtId="0" fontId="6" fillId="5" borderId="11" xfId="0" applyFont="1" applyFill="1" applyBorder="1" applyAlignment="1">
      <alignment horizontal="center" vertical="center"/>
    </xf>
    <xf numFmtId="164" fontId="6" fillId="5" borderId="11" xfId="0" applyNumberFormat="1" applyFont="1" applyFill="1" applyBorder="1" applyAlignment="1">
      <alignment horizontal="right" vertical="center"/>
    </xf>
    <xf numFmtId="9" fontId="6" fillId="5" borderId="11" xfId="0" applyNumberFormat="1" applyFont="1" applyFill="1" applyBorder="1" applyAlignment="1">
      <alignment horizontal="right" vertical="center"/>
    </xf>
    <xf numFmtId="0" fontId="3" fillId="5" borderId="12" xfId="0" applyFont="1" applyFill="1" applyBorder="1" applyAlignment="1">
      <alignment vertical="center"/>
    </xf>
    <xf numFmtId="4" fontId="3" fillId="5" borderId="12" xfId="0" applyNumberFormat="1" applyFont="1" applyFill="1" applyBorder="1" applyAlignment="1">
      <alignment horizontal="right" vertical="center"/>
    </xf>
    <xf numFmtId="9" fontId="3" fillId="5" borderId="12" xfId="0" applyNumberFormat="1" applyFont="1" applyFill="1" applyBorder="1" applyAlignment="1">
      <alignment horizontal="right" vertical="center"/>
    </xf>
    <xf numFmtId="0" fontId="16" fillId="0" borderId="0" xfId="0" applyFont="1"/>
    <xf numFmtId="0" fontId="17" fillId="0" borderId="0" xfId="0" applyFont="1"/>
    <xf numFmtId="9" fontId="17" fillId="0" borderId="0" xfId="0" applyNumberFormat="1" applyFont="1"/>
    <xf numFmtId="4" fontId="4" fillId="0" borderId="21" xfId="0" applyNumberFormat="1" applyFont="1" applyBorder="1" applyAlignment="1">
      <alignment vertical="center"/>
    </xf>
    <xf numFmtId="0" fontId="3" fillId="0" borderId="0" xfId="0" applyFont="1" applyAlignment="1">
      <alignment horizontal="center"/>
    </xf>
    <xf numFmtId="4" fontId="4" fillId="0" borderId="2" xfId="0" applyNumberFormat="1" applyFont="1" applyBorder="1" applyAlignment="1"/>
    <xf numFmtId="4" fontId="15" fillId="0" borderId="22" xfId="0" applyNumberFormat="1" applyFont="1" applyBorder="1"/>
    <xf numFmtId="4" fontId="15" fillId="0" borderId="23" xfId="0" applyNumberFormat="1" applyFont="1" applyBorder="1"/>
    <xf numFmtId="4" fontId="15" fillId="0" borderId="24" xfId="0" applyNumberFormat="1" applyFont="1" applyBorder="1"/>
    <xf numFmtId="4" fontId="3" fillId="0" borderId="23" xfId="0" applyNumberFormat="1" applyFont="1" applyBorder="1" applyAlignment="1">
      <alignment vertical="center"/>
    </xf>
    <xf numFmtId="4" fontId="14" fillId="0" borderId="0" xfId="0" applyNumberFormat="1" applyFont="1" applyAlignment="1">
      <alignment horizontal="left"/>
    </xf>
    <xf numFmtId="4" fontId="3" fillId="0" borderId="25" xfId="0" applyNumberFormat="1" applyFont="1" applyBorder="1" applyAlignment="1">
      <alignment vertic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" fontId="8" fillId="0" borderId="4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4" fontId="8" fillId="0" borderId="0" xfId="0" applyNumberFormat="1" applyFont="1" applyAlignment="1">
      <alignment horizontal="center"/>
    </xf>
    <xf numFmtId="49" fontId="8" fillId="0" borderId="0" xfId="0" applyNumberFormat="1" applyFont="1" applyAlignment="1">
      <alignment horizontal="center"/>
    </xf>
    <xf numFmtId="4" fontId="8" fillId="3" borderId="17" xfId="0" applyNumberFormat="1" applyFont="1" applyFill="1" applyBorder="1" applyAlignment="1">
      <alignment horizontal="center" vertical="center"/>
    </xf>
    <xf numFmtId="4" fontId="8" fillId="3" borderId="18" xfId="0" applyNumberFormat="1" applyFont="1" applyFill="1" applyBorder="1" applyAlignment="1">
      <alignment horizontal="center" vertical="center"/>
    </xf>
    <xf numFmtId="4" fontId="8" fillId="3" borderId="19" xfId="0" applyNumberFormat="1" applyFont="1" applyFill="1" applyBorder="1" applyAlignment="1">
      <alignment horizontal="center" vertical="center"/>
    </xf>
    <xf numFmtId="4" fontId="8" fillId="3" borderId="20" xfId="0" applyNumberFormat="1" applyFont="1" applyFill="1" applyBorder="1" applyAlignment="1">
      <alignment horizontal="center" vertical="center"/>
    </xf>
    <xf numFmtId="9" fontId="8" fillId="3" borderId="9" xfId="0" applyNumberFormat="1" applyFont="1" applyFill="1" applyBorder="1" applyAlignment="1">
      <alignment horizontal="center" vertical="center"/>
    </xf>
    <xf numFmtId="9" fontId="8" fillId="3" borderId="1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9" fontId="4" fillId="4" borderId="13" xfId="0" applyNumberFormat="1" applyFont="1" applyFill="1" applyBorder="1" applyAlignment="1">
      <alignment horizontal="center" vertical="center" wrapText="1"/>
    </xf>
    <xf numFmtId="9" fontId="4" fillId="4" borderId="14" xfId="0" applyNumberFormat="1" applyFont="1" applyFill="1" applyBorder="1" applyAlignment="1">
      <alignment horizontal="center" vertical="center" wrapText="1"/>
    </xf>
    <xf numFmtId="4" fontId="15" fillId="0" borderId="26" xfId="0" applyNumberFormat="1" applyFont="1" applyBorder="1"/>
    <xf numFmtId="4" fontId="15" fillId="0" borderId="27" xfId="0" applyNumberFormat="1" applyFont="1" applyBorder="1"/>
    <xf numFmtId="4" fontId="3" fillId="0" borderId="27" xfId="0" applyNumberFormat="1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0</xdr:row>
      <xdr:rowOff>0</xdr:rowOff>
    </xdr:from>
    <xdr:to>
      <xdr:col>0</xdr:col>
      <xdr:colOff>657225</xdr:colOff>
      <xdr:row>0</xdr:row>
      <xdr:rowOff>0</xdr:rowOff>
    </xdr:to>
    <xdr:sp macro="" textlink="">
      <xdr:nvSpPr>
        <xdr:cNvPr id="2523" name="Rectangle 2"/>
        <xdr:cNvSpPr>
          <a:spLocks noChangeArrowheads="1"/>
        </xdr:cNvSpPr>
      </xdr:nvSpPr>
      <xdr:spPr bwMode="auto">
        <a:xfrm>
          <a:off x="171450" y="0"/>
          <a:ext cx="48577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0000" mc:Ignorable="a14" a14:legacySpreadsheetColorIndex="10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"/>
  <sheetViews>
    <sheetView tabSelected="1" zoomScale="80" workbookViewId="0">
      <selection activeCell="B24" sqref="B24"/>
    </sheetView>
  </sheetViews>
  <sheetFormatPr baseColWidth="10" defaultRowHeight="13.5" x14ac:dyDescent="0.25"/>
  <cols>
    <col min="1" max="1" width="71.7109375" style="1" customWidth="1"/>
    <col min="2" max="5" width="19.5703125" style="1" customWidth="1"/>
    <col min="6" max="6" width="20.28515625" style="1" customWidth="1"/>
    <col min="7" max="8" width="19.7109375" style="1" customWidth="1"/>
    <col min="9" max="9" width="10.140625" style="47" customWidth="1"/>
    <col min="10" max="16384" width="11.42578125" style="1"/>
  </cols>
  <sheetData>
    <row r="1" spans="1:9" ht="15.75" x14ac:dyDescent="0.25">
      <c r="A1" s="83" t="s">
        <v>10</v>
      </c>
      <c r="B1" s="83"/>
      <c r="C1" s="83"/>
      <c r="D1" s="83"/>
      <c r="E1" s="83"/>
      <c r="F1" s="83"/>
      <c r="G1" s="83"/>
      <c r="H1" s="83"/>
      <c r="I1" s="83"/>
    </row>
    <row r="2" spans="1:9" ht="15.75" x14ac:dyDescent="0.25">
      <c r="A2" s="83" t="s">
        <v>11</v>
      </c>
      <c r="B2" s="83"/>
      <c r="C2" s="83"/>
      <c r="D2" s="83"/>
      <c r="E2" s="83"/>
      <c r="F2" s="83"/>
      <c r="G2" s="83"/>
      <c r="H2" s="83"/>
      <c r="I2" s="83"/>
    </row>
    <row r="3" spans="1:9" ht="15.75" x14ac:dyDescent="0.25">
      <c r="A3" s="83" t="s">
        <v>93</v>
      </c>
      <c r="B3" s="83"/>
      <c r="C3" s="83"/>
      <c r="D3" s="83"/>
      <c r="E3" s="83"/>
      <c r="F3" s="83"/>
      <c r="G3" s="83"/>
      <c r="H3" s="83"/>
      <c r="I3" s="83"/>
    </row>
    <row r="4" spans="1:9" ht="15.75" x14ac:dyDescent="0.25">
      <c r="A4" s="82" t="s">
        <v>121</v>
      </c>
      <c r="B4" s="82"/>
      <c r="C4" s="82"/>
      <c r="D4" s="82"/>
      <c r="E4" s="82"/>
      <c r="F4" s="82"/>
      <c r="G4" s="82"/>
      <c r="H4" s="82"/>
      <c r="I4" s="82"/>
    </row>
    <row r="5" spans="1:9" ht="18" thickBot="1" x14ac:dyDescent="0.35">
      <c r="A5" s="2"/>
      <c r="B5" s="2"/>
      <c r="C5" s="2"/>
      <c r="D5" s="2"/>
      <c r="E5" s="2"/>
      <c r="F5" s="2"/>
      <c r="G5" s="2"/>
      <c r="H5" s="2"/>
      <c r="I5" s="42"/>
    </row>
    <row r="6" spans="1:9" ht="32.25" customHeight="1" thickTop="1" thickBot="1" x14ac:dyDescent="0.3">
      <c r="A6" s="9" t="s">
        <v>0</v>
      </c>
      <c r="B6" s="9" t="s">
        <v>108</v>
      </c>
      <c r="C6" s="9" t="s">
        <v>1</v>
      </c>
      <c r="D6" s="10" t="s">
        <v>106</v>
      </c>
      <c r="E6" s="10" t="s">
        <v>122</v>
      </c>
      <c r="F6" s="9" t="s">
        <v>112</v>
      </c>
      <c r="G6" s="10" t="s">
        <v>102</v>
      </c>
      <c r="H6" s="10" t="s">
        <v>116</v>
      </c>
      <c r="I6" s="43" t="s">
        <v>96</v>
      </c>
    </row>
    <row r="7" spans="1:9" s="4" customFormat="1" ht="25.5" customHeight="1" thickTop="1" x14ac:dyDescent="0.2">
      <c r="A7" s="64" t="s">
        <v>6</v>
      </c>
      <c r="B7" s="65">
        <f t="shared" ref="B7:H7" si="0">SUM(B8+B14)</f>
        <v>63515935</v>
      </c>
      <c r="C7" s="65">
        <f t="shared" si="0"/>
        <v>63515935</v>
      </c>
      <c r="D7" s="65">
        <f t="shared" si="0"/>
        <v>31864537</v>
      </c>
      <c r="E7" s="65">
        <f t="shared" ref="E7" si="1">SUM(E8+E14)</f>
        <v>1677378.6700000002</v>
      </c>
      <c r="F7" s="65">
        <f t="shared" si="0"/>
        <v>24244526.670000002</v>
      </c>
      <c r="G7" s="65">
        <f>SUM(G8+G14)</f>
        <v>5942631.6599999992</v>
      </c>
      <c r="H7" s="65">
        <f t="shared" si="0"/>
        <v>645808.88</v>
      </c>
      <c r="I7" s="66">
        <f t="shared" ref="I7:I21" si="2">SUM(F7/C7)</f>
        <v>0.38170778199203087</v>
      </c>
    </row>
    <row r="8" spans="1:9" s="5" customFormat="1" ht="25.5" customHeight="1" x14ac:dyDescent="0.2">
      <c r="A8" s="67" t="s">
        <v>3</v>
      </c>
      <c r="B8" s="68">
        <f t="shared" ref="B8:H8" si="3">SUM(B9:B13)</f>
        <v>61445525</v>
      </c>
      <c r="C8" s="68">
        <f t="shared" si="3"/>
        <v>61445525</v>
      </c>
      <c r="D8" s="68">
        <f t="shared" si="3"/>
        <v>30823332</v>
      </c>
      <c r="E8" s="68">
        <f t="shared" ref="E8" si="4">SUM(E9:E13)</f>
        <v>1673623.1700000002</v>
      </c>
      <c r="F8" s="68">
        <f t="shared" si="3"/>
        <v>23989014.280000001</v>
      </c>
      <c r="G8" s="68">
        <f t="shared" si="3"/>
        <v>5160694.5499999989</v>
      </c>
      <c r="H8" s="68">
        <f t="shared" si="3"/>
        <v>363543.67</v>
      </c>
      <c r="I8" s="69">
        <f t="shared" si="2"/>
        <v>0.39041108819560094</v>
      </c>
    </row>
    <row r="9" spans="1:9" s="4" customFormat="1" ht="25.5" customHeight="1" x14ac:dyDescent="0.3">
      <c r="A9" s="6" t="s">
        <v>103</v>
      </c>
      <c r="B9" s="76">
        <v>9260050</v>
      </c>
      <c r="C9" s="58">
        <v>9475190</v>
      </c>
      <c r="D9" s="76">
        <v>4837706</v>
      </c>
      <c r="E9" s="58">
        <v>347794.74</v>
      </c>
      <c r="F9" s="103">
        <v>2794114.46</v>
      </c>
      <c r="G9" s="75">
        <f>SUM(D9-E9-F9)</f>
        <v>1695796.7999999998</v>
      </c>
      <c r="H9" s="58">
        <v>4708</v>
      </c>
      <c r="I9" s="44">
        <f t="shared" si="2"/>
        <v>0.29488743339183698</v>
      </c>
    </row>
    <row r="10" spans="1:9" s="4" customFormat="1" ht="25.5" customHeight="1" x14ac:dyDescent="0.3">
      <c r="A10" s="6" t="s">
        <v>7</v>
      </c>
      <c r="B10" s="77">
        <v>45985386</v>
      </c>
      <c r="C10" s="58">
        <v>45897946</v>
      </c>
      <c r="D10" s="77">
        <v>22843560</v>
      </c>
      <c r="E10" s="58">
        <v>1202605.25</v>
      </c>
      <c r="F10" s="104">
        <v>19150709.690000001</v>
      </c>
      <c r="G10" s="75">
        <f t="shared" ref="G10:G13" si="5">SUM(D10-E10-F10)</f>
        <v>2490245.0599999987</v>
      </c>
      <c r="H10" s="58">
        <v>358835.67</v>
      </c>
      <c r="I10" s="44">
        <f t="shared" si="2"/>
        <v>0.41724546213898117</v>
      </c>
    </row>
    <row r="11" spans="1:9" s="4" customFormat="1" ht="25.5" customHeight="1" x14ac:dyDescent="0.3">
      <c r="A11" s="6" t="s">
        <v>104</v>
      </c>
      <c r="B11" s="77">
        <v>4456968</v>
      </c>
      <c r="C11" s="58">
        <v>4349268</v>
      </c>
      <c r="D11" s="77">
        <v>2186669</v>
      </c>
      <c r="E11" s="58">
        <v>104845.07</v>
      </c>
      <c r="F11" s="104">
        <v>1709244.4</v>
      </c>
      <c r="G11" s="75">
        <f t="shared" si="5"/>
        <v>372579.53</v>
      </c>
      <c r="H11" s="73">
        <v>0</v>
      </c>
      <c r="I11" s="44">
        <f t="shared" si="2"/>
        <v>0.39299587884673925</v>
      </c>
    </row>
    <row r="12" spans="1:9" s="4" customFormat="1" ht="25.5" customHeight="1" x14ac:dyDescent="0.3">
      <c r="A12" s="6" t="s">
        <v>8</v>
      </c>
      <c r="B12" s="77">
        <v>975190</v>
      </c>
      <c r="C12" s="58">
        <v>983390</v>
      </c>
      <c r="D12" s="77">
        <v>522838</v>
      </c>
      <c r="E12" s="58">
        <v>18378.11</v>
      </c>
      <c r="F12" s="104">
        <v>317290.55</v>
      </c>
      <c r="G12" s="75">
        <f t="shared" si="5"/>
        <v>187169.34000000003</v>
      </c>
      <c r="H12" s="73">
        <v>0</v>
      </c>
      <c r="I12" s="44">
        <f t="shared" si="2"/>
        <v>0.3226497625560561</v>
      </c>
    </row>
    <row r="13" spans="1:9" s="4" customFormat="1" ht="25.5" customHeight="1" x14ac:dyDescent="0.3">
      <c r="A13" s="6" t="s">
        <v>9</v>
      </c>
      <c r="B13" s="78">
        <v>767931</v>
      </c>
      <c r="C13" s="58">
        <v>739731</v>
      </c>
      <c r="D13" s="78">
        <v>432559</v>
      </c>
      <c r="E13" s="104">
        <v>0</v>
      </c>
      <c r="F13" s="104">
        <v>17655.18</v>
      </c>
      <c r="G13" s="75">
        <f t="shared" si="5"/>
        <v>414903.82</v>
      </c>
      <c r="H13" s="73">
        <v>0</v>
      </c>
      <c r="I13" s="44">
        <f t="shared" si="2"/>
        <v>2.3867027338316225E-2</v>
      </c>
    </row>
    <row r="14" spans="1:9" s="5" customFormat="1" ht="25.5" customHeight="1" x14ac:dyDescent="0.2">
      <c r="A14" s="67" t="s">
        <v>2</v>
      </c>
      <c r="B14" s="68">
        <f t="shared" ref="B14:H14" si="6">SUM(B15+B17)</f>
        <v>2070410</v>
      </c>
      <c r="C14" s="68">
        <f t="shared" si="6"/>
        <v>2070410</v>
      </c>
      <c r="D14" s="68">
        <f t="shared" si="6"/>
        <v>1041205</v>
      </c>
      <c r="E14" s="68">
        <f t="shared" ref="E14" si="7">SUM(E15+E17)</f>
        <v>3755.5</v>
      </c>
      <c r="F14" s="68">
        <f t="shared" si="6"/>
        <v>255512.38999999998</v>
      </c>
      <c r="G14" s="68">
        <f t="shared" si="6"/>
        <v>781937.11</v>
      </c>
      <c r="H14" s="68">
        <f t="shared" si="6"/>
        <v>282265.21000000002</v>
      </c>
      <c r="I14" s="69">
        <f t="shared" si="2"/>
        <v>0.12341149337570818</v>
      </c>
    </row>
    <row r="15" spans="1:9" s="5" customFormat="1" ht="25.5" customHeight="1" x14ac:dyDescent="0.2">
      <c r="A15" s="7" t="s">
        <v>4</v>
      </c>
      <c r="B15" s="8">
        <f t="shared" ref="B15:H15" si="8">SUM(B16:B16)</f>
        <v>1100000</v>
      </c>
      <c r="C15" s="8">
        <f t="shared" si="8"/>
        <v>1100000</v>
      </c>
      <c r="D15" s="8">
        <f t="shared" si="8"/>
        <v>511605</v>
      </c>
      <c r="E15" s="105">
        <f t="shared" si="8"/>
        <v>0</v>
      </c>
      <c r="F15" s="105">
        <f t="shared" si="8"/>
        <v>20220.28</v>
      </c>
      <c r="G15" s="8">
        <f t="shared" si="8"/>
        <v>491384.72</v>
      </c>
      <c r="H15" s="8">
        <f t="shared" si="8"/>
        <v>282265.21000000002</v>
      </c>
      <c r="I15" s="45">
        <f t="shared" si="2"/>
        <v>1.8382072727272727E-2</v>
      </c>
    </row>
    <row r="16" spans="1:9" s="5" customFormat="1" ht="25.5" customHeight="1" x14ac:dyDescent="0.3">
      <c r="A16" s="6" t="s">
        <v>97</v>
      </c>
      <c r="B16" s="77">
        <v>1100000</v>
      </c>
      <c r="C16" s="58">
        <v>1100000</v>
      </c>
      <c r="D16" s="77">
        <v>511605</v>
      </c>
      <c r="E16" s="104">
        <v>0</v>
      </c>
      <c r="F16" s="104">
        <v>20220.28</v>
      </c>
      <c r="G16" s="75">
        <f t="shared" ref="G16:G21" si="9">SUM(D16-E16-F16)</f>
        <v>491384.72</v>
      </c>
      <c r="H16" s="58">
        <v>282265.21000000002</v>
      </c>
      <c r="I16" s="44">
        <f t="shared" si="2"/>
        <v>1.8382072727272727E-2</v>
      </c>
    </row>
    <row r="17" spans="1:9" s="5" customFormat="1" ht="25.5" customHeight="1" x14ac:dyDescent="0.2">
      <c r="A17" s="7" t="s">
        <v>5</v>
      </c>
      <c r="B17" s="79">
        <f>SUM(B18:B21)</f>
        <v>970410</v>
      </c>
      <c r="C17" s="81">
        <f t="shared" ref="C17:H17" si="10">SUM(C18:C21)</f>
        <v>970410</v>
      </c>
      <c r="D17" s="79">
        <f t="shared" si="10"/>
        <v>529600</v>
      </c>
      <c r="E17" s="105">
        <f t="shared" ref="E17" si="11">SUM(E18:E21)</f>
        <v>3755.5</v>
      </c>
      <c r="F17" s="105">
        <f t="shared" si="10"/>
        <v>235292.11</v>
      </c>
      <c r="G17" s="8">
        <f t="shared" si="10"/>
        <v>290552.39</v>
      </c>
      <c r="H17" s="8">
        <f t="shared" si="10"/>
        <v>0</v>
      </c>
      <c r="I17" s="45">
        <f t="shared" si="2"/>
        <v>0.24246669964241918</v>
      </c>
    </row>
    <row r="18" spans="1:9" s="4" customFormat="1" ht="25.5" customHeight="1" x14ac:dyDescent="0.3">
      <c r="A18" s="6" t="s">
        <v>114</v>
      </c>
      <c r="B18" s="77">
        <v>340410</v>
      </c>
      <c r="C18" s="58">
        <v>355210</v>
      </c>
      <c r="D18" s="77">
        <v>209800</v>
      </c>
      <c r="E18" s="104">
        <v>3138.1</v>
      </c>
      <c r="F18" s="104">
        <v>140305.43</v>
      </c>
      <c r="G18" s="75">
        <f t="shared" si="9"/>
        <v>66356.47</v>
      </c>
      <c r="H18" s="73">
        <v>0</v>
      </c>
      <c r="I18" s="44">
        <f t="shared" si="2"/>
        <v>0.39499290560513495</v>
      </c>
    </row>
    <row r="19" spans="1:9" s="4" customFormat="1" ht="25.5" customHeight="1" x14ac:dyDescent="0.3">
      <c r="A19" s="6" t="s">
        <v>98</v>
      </c>
      <c r="B19" s="77">
        <v>388500</v>
      </c>
      <c r="C19" s="58">
        <v>388500</v>
      </c>
      <c r="D19" s="77">
        <v>190500</v>
      </c>
      <c r="E19" s="104">
        <v>617.4</v>
      </c>
      <c r="F19" s="104">
        <v>67604.05</v>
      </c>
      <c r="G19" s="75">
        <f t="shared" si="9"/>
        <v>122278.55</v>
      </c>
      <c r="H19" s="73">
        <v>0</v>
      </c>
      <c r="I19" s="44">
        <f t="shared" si="2"/>
        <v>0.17401299871299872</v>
      </c>
    </row>
    <row r="20" spans="1:9" s="4" customFormat="1" ht="25.5" customHeight="1" x14ac:dyDescent="0.3">
      <c r="A20" s="6" t="s">
        <v>99</v>
      </c>
      <c r="B20" s="77">
        <v>136500</v>
      </c>
      <c r="C20" s="58">
        <v>136500</v>
      </c>
      <c r="D20" s="77">
        <v>61100</v>
      </c>
      <c r="E20" s="104">
        <v>0</v>
      </c>
      <c r="F20" s="104">
        <v>1121.23</v>
      </c>
      <c r="G20" s="75">
        <f t="shared" si="9"/>
        <v>59978.77</v>
      </c>
      <c r="H20" s="73">
        <v>0</v>
      </c>
      <c r="I20" s="44">
        <f t="shared" si="2"/>
        <v>8.2141391941391948E-3</v>
      </c>
    </row>
    <row r="21" spans="1:9" s="4" customFormat="1" ht="25.5" customHeight="1" x14ac:dyDescent="0.3">
      <c r="A21" s="6" t="s">
        <v>100</v>
      </c>
      <c r="B21" s="77">
        <v>105000</v>
      </c>
      <c r="C21" s="58">
        <v>90200</v>
      </c>
      <c r="D21" s="77">
        <v>68200</v>
      </c>
      <c r="E21" s="104">
        <v>0</v>
      </c>
      <c r="F21" s="104">
        <v>26261.4</v>
      </c>
      <c r="G21" s="75">
        <f t="shared" si="9"/>
        <v>41938.6</v>
      </c>
      <c r="H21" s="73">
        <v>0</v>
      </c>
      <c r="I21" s="44">
        <f t="shared" si="2"/>
        <v>0.29114634146341467</v>
      </c>
    </row>
    <row r="22" spans="1:9" ht="6.75" customHeight="1" thickBot="1" x14ac:dyDescent="0.35">
      <c r="A22" s="3"/>
      <c r="B22" s="3"/>
      <c r="C22" s="3"/>
      <c r="D22" s="3"/>
      <c r="E22" s="3"/>
      <c r="F22" s="3"/>
      <c r="G22" s="3"/>
      <c r="H22" s="3"/>
      <c r="I22" s="46"/>
    </row>
    <row r="23" spans="1:9" ht="14.25" thickTop="1" x14ac:dyDescent="0.25">
      <c r="A23" s="1" t="s">
        <v>12</v>
      </c>
    </row>
    <row r="24" spans="1:9" ht="18" customHeight="1" x14ac:dyDescent="0.3">
      <c r="A24" s="80" t="s">
        <v>12</v>
      </c>
      <c r="B24" s="71"/>
      <c r="C24" s="71"/>
      <c r="D24" s="71"/>
      <c r="E24" s="71"/>
      <c r="F24" s="71"/>
      <c r="G24" s="71"/>
      <c r="H24" s="71"/>
      <c r="I24" s="72"/>
    </row>
    <row r="25" spans="1:9" ht="15.75" customHeight="1" x14ac:dyDescent="0.3">
      <c r="A25" s="70" t="s">
        <v>115</v>
      </c>
      <c r="B25" s="71"/>
      <c r="C25" s="71"/>
      <c r="D25" s="71"/>
      <c r="E25" s="71"/>
      <c r="F25" s="71"/>
      <c r="G25" s="71"/>
      <c r="H25" s="71"/>
      <c r="I25" s="72"/>
    </row>
    <row r="26" spans="1:9" ht="15.75" customHeight="1" x14ac:dyDescent="0.3">
      <c r="A26" s="70" t="s">
        <v>12</v>
      </c>
      <c r="B26" s="71"/>
      <c r="C26" s="71"/>
      <c r="D26" s="71"/>
      <c r="E26" s="71"/>
      <c r="F26" s="71"/>
      <c r="G26" s="71"/>
      <c r="H26" s="71"/>
      <c r="I26" s="72"/>
    </row>
    <row r="27" spans="1:9" ht="15.75" customHeight="1" x14ac:dyDescent="0.3">
      <c r="A27" s="70" t="s">
        <v>12</v>
      </c>
      <c r="B27" s="71"/>
      <c r="C27" s="71"/>
      <c r="D27" s="71"/>
      <c r="E27" s="71"/>
      <c r="F27" s="71"/>
      <c r="G27" s="71"/>
      <c r="H27" s="71"/>
      <c r="I27" s="72"/>
    </row>
  </sheetData>
  <mergeCells count="4">
    <mergeCell ref="A4:I4"/>
    <mergeCell ref="A3:I3"/>
    <mergeCell ref="A1:I1"/>
    <mergeCell ref="A2:I2"/>
  </mergeCells>
  <phoneticPr fontId="5" type="noConversion"/>
  <pageMargins left="0.31496062992125984" right="0.11811023622047245" top="0.74803149606299213" bottom="0.74803149606299213" header="0.31496062992125984" footer="0.31496062992125984"/>
  <pageSetup scale="65" orientation="landscape" horizontalDpi="4294967292" verticalDpi="429496729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workbookViewId="0">
      <selection activeCell="J18" sqref="J18"/>
    </sheetView>
  </sheetViews>
  <sheetFormatPr baseColWidth="10" defaultRowHeight="12.75" x14ac:dyDescent="0.2"/>
  <cols>
    <col min="1" max="1" width="9.42578125" style="35" customWidth="1"/>
    <col min="2" max="2" width="27.28515625" style="35" customWidth="1"/>
    <col min="3" max="3" width="13.42578125" style="35" customWidth="1"/>
    <col min="4" max="4" width="0.42578125" style="35" hidden="1" customWidth="1"/>
    <col min="5" max="5" width="13.5703125" style="35" customWidth="1"/>
    <col min="6" max="7" width="13.28515625" style="35" customWidth="1"/>
    <col min="8" max="8" width="5.5703125" style="55" customWidth="1"/>
    <col min="9" max="16384" width="11.42578125" style="12"/>
  </cols>
  <sheetData>
    <row r="1" spans="1:8" x14ac:dyDescent="0.2">
      <c r="A1" s="86" t="s">
        <v>13</v>
      </c>
      <c r="B1" s="86"/>
      <c r="C1" s="86"/>
      <c r="D1" s="86"/>
      <c r="E1" s="86"/>
      <c r="F1" s="86"/>
      <c r="G1" s="86"/>
      <c r="H1" s="86"/>
    </row>
    <row r="2" spans="1:8" x14ac:dyDescent="0.2">
      <c r="A2" s="86" t="s">
        <v>11</v>
      </c>
      <c r="B2" s="86"/>
      <c r="C2" s="86"/>
      <c r="D2" s="86"/>
      <c r="E2" s="86"/>
      <c r="F2" s="86"/>
      <c r="G2" s="86"/>
      <c r="H2" s="86"/>
    </row>
    <row r="3" spans="1:8" x14ac:dyDescent="0.2">
      <c r="A3" s="86" t="s">
        <v>105</v>
      </c>
      <c r="B3" s="86"/>
      <c r="C3" s="86"/>
      <c r="D3" s="86"/>
      <c r="E3" s="86"/>
      <c r="F3" s="86"/>
      <c r="G3" s="86"/>
      <c r="H3" s="86"/>
    </row>
    <row r="4" spans="1:8" x14ac:dyDescent="0.2">
      <c r="A4" s="87" t="s">
        <v>121</v>
      </c>
      <c r="B4" s="87"/>
      <c r="C4" s="87"/>
      <c r="D4" s="87"/>
      <c r="E4" s="87"/>
      <c r="F4" s="87"/>
      <c r="G4" s="87"/>
      <c r="H4" s="87"/>
    </row>
    <row r="5" spans="1:8" ht="13.5" thickBot="1" x14ac:dyDescent="0.25">
      <c r="A5" s="13"/>
      <c r="B5" s="14"/>
      <c r="C5" s="14"/>
      <c r="D5" s="14"/>
      <c r="E5" s="14"/>
      <c r="F5" s="14"/>
      <c r="G5" s="14"/>
      <c r="H5" s="51"/>
    </row>
    <row r="6" spans="1:8" x14ac:dyDescent="0.2">
      <c r="A6" s="88" t="s">
        <v>23</v>
      </c>
      <c r="B6" s="89"/>
      <c r="C6" s="59" t="s">
        <v>24</v>
      </c>
      <c r="D6" s="60"/>
      <c r="E6" s="59" t="s">
        <v>24</v>
      </c>
      <c r="F6" s="61" t="s">
        <v>111</v>
      </c>
      <c r="G6" s="61" t="s">
        <v>111</v>
      </c>
      <c r="H6" s="92" t="s">
        <v>107</v>
      </c>
    </row>
    <row r="7" spans="1:8" ht="13.5" thickBot="1" x14ac:dyDescent="0.25">
      <c r="A7" s="90"/>
      <c r="B7" s="91"/>
      <c r="C7" s="62" t="s">
        <v>25</v>
      </c>
      <c r="D7" s="63"/>
      <c r="E7" s="62" t="s">
        <v>26</v>
      </c>
      <c r="F7" s="62" t="s">
        <v>27</v>
      </c>
      <c r="G7" s="62" t="s">
        <v>28</v>
      </c>
      <c r="H7" s="93"/>
    </row>
    <row r="8" spans="1:8" x14ac:dyDescent="0.2">
      <c r="A8" s="15"/>
      <c r="B8" s="16"/>
      <c r="C8" s="17"/>
      <c r="D8" s="18"/>
      <c r="E8" s="18"/>
      <c r="F8" s="18"/>
      <c r="G8" s="17"/>
      <c r="H8" s="52"/>
    </row>
    <row r="9" spans="1:8" x14ac:dyDescent="0.2">
      <c r="A9" s="84" t="s">
        <v>29</v>
      </c>
      <c r="B9" s="85"/>
      <c r="C9" s="19">
        <f>SUM(C11+C47)</f>
        <v>63515935</v>
      </c>
      <c r="D9" s="19">
        <f>SUM(D11+D48)</f>
        <v>1200785</v>
      </c>
      <c r="E9" s="19">
        <f>SUM(E11+E47)</f>
        <v>63515935</v>
      </c>
      <c r="F9" s="19">
        <f>SUM(F11+F47)</f>
        <v>22969415.16</v>
      </c>
      <c r="G9" s="19">
        <f>SUM(G11+G47)</f>
        <v>4319959.55</v>
      </c>
      <c r="H9" s="53">
        <f>SUM(F9/E9)</f>
        <v>0.36163232360509218</v>
      </c>
    </row>
    <row r="10" spans="1:8" x14ac:dyDescent="0.2">
      <c r="A10" s="15"/>
      <c r="B10" s="16"/>
      <c r="C10" s="20"/>
      <c r="D10" s="17"/>
      <c r="E10" s="17"/>
      <c r="F10" s="17"/>
      <c r="G10" s="17"/>
      <c r="H10" s="52"/>
    </row>
    <row r="11" spans="1:8" x14ac:dyDescent="0.2">
      <c r="A11" s="21" t="s">
        <v>30</v>
      </c>
      <c r="B11" s="22" t="s">
        <v>31</v>
      </c>
      <c r="C11" s="23">
        <f>SUM(C12+C23+C31+C39+C43)</f>
        <v>61491735</v>
      </c>
      <c r="D11" s="23">
        <v>1200785</v>
      </c>
      <c r="E11" s="23">
        <f t="shared" ref="E11:F12" si="0">SUM(E12+E23+E31+E39+E43)</f>
        <v>61491735</v>
      </c>
      <c r="F11" s="23">
        <f t="shared" si="0"/>
        <v>22346971.16</v>
      </c>
      <c r="G11" s="23">
        <f>SUM(G12+G23+G31+G39+G43)</f>
        <v>4319959.55</v>
      </c>
      <c r="H11" s="53">
        <f>SUM(F11/E11)</f>
        <v>0.36341422404165374</v>
      </c>
    </row>
    <row r="12" spans="1:8" x14ac:dyDescent="0.2">
      <c r="A12" s="24" t="s">
        <v>32</v>
      </c>
      <c r="B12" s="16" t="s">
        <v>33</v>
      </c>
      <c r="C12" s="23">
        <f>SUM(C13+C24+C32+C40+C44)</f>
        <v>61491735</v>
      </c>
      <c r="D12" s="23">
        <v>1200785</v>
      </c>
      <c r="E12" s="23">
        <f t="shared" si="0"/>
        <v>61491735</v>
      </c>
      <c r="F12" s="23">
        <f t="shared" si="0"/>
        <v>22346971.16</v>
      </c>
      <c r="G12" s="23">
        <f>SUM(G13+G24+G32+G40+G44)</f>
        <v>4319959.55</v>
      </c>
      <c r="H12" s="53">
        <f>SUM(F12/E12)</f>
        <v>0.36341422404165374</v>
      </c>
    </row>
    <row r="13" spans="1:8" x14ac:dyDescent="0.2">
      <c r="A13" s="24" t="s">
        <v>34</v>
      </c>
      <c r="B13" s="16" t="s">
        <v>35</v>
      </c>
      <c r="C13" s="17">
        <f t="shared" ref="C13:G13" si="1">SUM(C14+C17+C21)</f>
        <v>414000</v>
      </c>
      <c r="D13" s="17">
        <f t="shared" si="1"/>
        <v>269499</v>
      </c>
      <c r="E13" s="17">
        <f t="shared" si="1"/>
        <v>414000</v>
      </c>
      <c r="F13" s="17">
        <f t="shared" si="1"/>
        <v>115203.75</v>
      </c>
      <c r="G13" s="17">
        <f t="shared" si="1"/>
        <v>4265.05</v>
      </c>
      <c r="H13" s="53">
        <f>SUM(F13/E13)</f>
        <v>0.27826992753623186</v>
      </c>
    </row>
    <row r="14" spans="1:8" x14ac:dyDescent="0.2">
      <c r="A14" s="24" t="s">
        <v>36</v>
      </c>
      <c r="B14" s="16" t="s">
        <v>37</v>
      </c>
      <c r="C14" s="17">
        <f>SUM(C15)</f>
        <v>3500</v>
      </c>
      <c r="D14" s="17">
        <v>4400</v>
      </c>
      <c r="E14" s="17">
        <f>SUM(E15)</f>
        <v>3500</v>
      </c>
      <c r="F14" s="17">
        <f>SUM(F15)</f>
        <v>2187</v>
      </c>
      <c r="G14" s="17">
        <f>SUM(G15)</f>
        <v>0</v>
      </c>
      <c r="H14" s="53">
        <f>SUM(F14/E14)</f>
        <v>0.62485714285714289</v>
      </c>
    </row>
    <row r="15" spans="1:8" x14ac:dyDescent="0.2">
      <c r="A15" s="24" t="s">
        <v>38</v>
      </c>
      <c r="B15" s="16" t="s">
        <v>39</v>
      </c>
      <c r="C15" s="17">
        <v>3500</v>
      </c>
      <c r="D15" s="17">
        <v>4400</v>
      </c>
      <c r="E15" s="17">
        <v>3500</v>
      </c>
      <c r="F15" s="17">
        <v>2187</v>
      </c>
      <c r="G15" s="17">
        <v>0</v>
      </c>
      <c r="H15" s="53">
        <f>SUM(F15/E15)</f>
        <v>0.62485714285714289</v>
      </c>
    </row>
    <row r="16" spans="1:8" x14ac:dyDescent="0.2">
      <c r="A16" s="15"/>
      <c r="B16" s="16"/>
      <c r="C16" s="23"/>
      <c r="D16" s="17"/>
      <c r="E16" s="23"/>
      <c r="F16" s="17"/>
      <c r="G16" s="17"/>
      <c r="H16" s="53" t="s">
        <v>12</v>
      </c>
    </row>
    <row r="17" spans="1:8" x14ac:dyDescent="0.2">
      <c r="A17" s="24" t="s">
        <v>40</v>
      </c>
      <c r="B17" s="16" t="s">
        <v>41</v>
      </c>
      <c r="C17" s="17">
        <f t="shared" ref="C17:G17" si="2">SUM(C18:C19)</f>
        <v>410000</v>
      </c>
      <c r="D17" s="17">
        <f t="shared" si="2"/>
        <v>237100</v>
      </c>
      <c r="E17" s="17">
        <f t="shared" si="2"/>
        <v>410000</v>
      </c>
      <c r="F17" s="17">
        <f t="shared" si="2"/>
        <v>113016.75</v>
      </c>
      <c r="G17" s="17">
        <f t="shared" si="2"/>
        <v>4265.05</v>
      </c>
      <c r="H17" s="53">
        <f>SUM(F17/E17)</f>
        <v>0.27565060975609756</v>
      </c>
    </row>
    <row r="18" spans="1:8" x14ac:dyDescent="0.2">
      <c r="A18" s="24" t="s">
        <v>42</v>
      </c>
      <c r="B18" s="16" t="s">
        <v>43</v>
      </c>
      <c r="C18" s="23">
        <v>310000</v>
      </c>
      <c r="D18" s="23">
        <v>225100</v>
      </c>
      <c r="E18" s="23">
        <v>310000</v>
      </c>
      <c r="F18" s="25">
        <v>105577.07</v>
      </c>
      <c r="G18" s="25">
        <v>4265.05</v>
      </c>
      <c r="H18" s="53">
        <f>SUM(F18/E18)</f>
        <v>0.34057119354838711</v>
      </c>
    </row>
    <row r="19" spans="1:8" x14ac:dyDescent="0.2">
      <c r="A19" s="24" t="s">
        <v>44</v>
      </c>
      <c r="B19" s="16" t="s">
        <v>45</v>
      </c>
      <c r="C19" s="23">
        <v>100000</v>
      </c>
      <c r="D19" s="23">
        <v>12000</v>
      </c>
      <c r="E19" s="23">
        <v>100000</v>
      </c>
      <c r="F19" s="17">
        <v>7439.68</v>
      </c>
      <c r="G19" s="17">
        <v>0</v>
      </c>
      <c r="H19" s="53">
        <f>SUM(F19/E19)</f>
        <v>7.4396799999999999E-2</v>
      </c>
    </row>
    <row r="20" spans="1:8" x14ac:dyDescent="0.2">
      <c r="A20" s="15"/>
      <c r="B20" s="16"/>
      <c r="C20" s="23"/>
      <c r="D20" s="17"/>
      <c r="E20" s="23"/>
      <c r="F20" s="17"/>
      <c r="G20" s="17"/>
      <c r="H20" s="53" t="s">
        <v>12</v>
      </c>
    </row>
    <row r="21" spans="1:8" x14ac:dyDescent="0.2">
      <c r="A21" s="24" t="s">
        <v>46</v>
      </c>
      <c r="B21" s="16" t="s">
        <v>47</v>
      </c>
      <c r="C21" s="17">
        <f t="shared" ref="C21:G21" si="3">SUM(C22)</f>
        <v>500</v>
      </c>
      <c r="D21" s="17">
        <f t="shared" si="3"/>
        <v>27999</v>
      </c>
      <c r="E21" s="17">
        <f t="shared" si="3"/>
        <v>500</v>
      </c>
      <c r="F21" s="17">
        <f t="shared" si="3"/>
        <v>0</v>
      </c>
      <c r="G21" s="17">
        <f t="shared" si="3"/>
        <v>0</v>
      </c>
      <c r="H21" s="53">
        <f>SUM(F21/E21)</f>
        <v>0</v>
      </c>
    </row>
    <row r="22" spans="1:8" x14ac:dyDescent="0.2">
      <c r="A22" s="24" t="s">
        <v>48</v>
      </c>
      <c r="B22" s="16" t="s">
        <v>49</v>
      </c>
      <c r="C22" s="23">
        <v>500</v>
      </c>
      <c r="D22" s="23">
        <v>27999</v>
      </c>
      <c r="E22" s="23">
        <v>500</v>
      </c>
      <c r="F22" s="17">
        <v>0</v>
      </c>
      <c r="G22" s="17">
        <v>0</v>
      </c>
      <c r="H22" s="53">
        <f>SUM(F22/E22)</f>
        <v>0</v>
      </c>
    </row>
    <row r="23" spans="1:8" x14ac:dyDescent="0.2">
      <c r="A23" s="15"/>
      <c r="B23" s="16"/>
      <c r="C23" s="23"/>
      <c r="D23" s="17"/>
      <c r="E23" s="23"/>
      <c r="F23" s="17"/>
      <c r="G23" s="17"/>
      <c r="H23" s="53" t="s">
        <v>12</v>
      </c>
    </row>
    <row r="24" spans="1:8" x14ac:dyDescent="0.2">
      <c r="A24" s="24" t="s">
        <v>50</v>
      </c>
      <c r="B24" s="16" t="s">
        <v>51</v>
      </c>
      <c r="C24" s="17">
        <f t="shared" ref="C24:G24" si="4">SUM(C26+C29)</f>
        <v>60645735</v>
      </c>
      <c r="D24" s="17">
        <f t="shared" si="4"/>
        <v>8367400</v>
      </c>
      <c r="E24" s="17">
        <f t="shared" si="4"/>
        <v>60645735</v>
      </c>
      <c r="F24" s="17">
        <f t="shared" si="4"/>
        <v>22034478</v>
      </c>
      <c r="G24" s="17">
        <f t="shared" si="4"/>
        <v>4315160</v>
      </c>
      <c r="H24" s="53">
        <f>SUM(F24/E24)</f>
        <v>0.363331040509279</v>
      </c>
    </row>
    <row r="25" spans="1:8" x14ac:dyDescent="0.2">
      <c r="A25" s="24"/>
      <c r="B25" s="16"/>
      <c r="C25" s="17"/>
      <c r="D25" s="17"/>
      <c r="E25" s="17"/>
      <c r="F25" s="17"/>
      <c r="G25" s="17"/>
      <c r="H25" s="53" t="s">
        <v>12</v>
      </c>
    </row>
    <row r="26" spans="1:8" x14ac:dyDescent="0.2">
      <c r="A26" s="24" t="s">
        <v>52</v>
      </c>
      <c r="B26" s="16" t="s">
        <v>53</v>
      </c>
      <c r="C26" s="23">
        <f>SUM(C27)</f>
        <v>60645735</v>
      </c>
      <c r="D26" s="23">
        <v>8361400</v>
      </c>
      <c r="E26" s="23">
        <f>SUM(E27)</f>
        <v>60645735</v>
      </c>
      <c r="F26" s="26">
        <f>SUM(F27)</f>
        <v>22034478</v>
      </c>
      <c r="G26" s="26">
        <f>SUM(G27)</f>
        <v>4315160</v>
      </c>
      <c r="H26" s="53">
        <f>SUM(F26/E26)</f>
        <v>0.363331040509279</v>
      </c>
    </row>
    <row r="27" spans="1:8" x14ac:dyDescent="0.2">
      <c r="A27" s="24" t="s">
        <v>54</v>
      </c>
      <c r="B27" s="16" t="s">
        <v>95</v>
      </c>
      <c r="C27" s="23">
        <v>60645735</v>
      </c>
      <c r="D27" s="23">
        <v>8361400</v>
      </c>
      <c r="E27" s="23">
        <v>60645735</v>
      </c>
      <c r="F27" s="27">
        <v>22034478</v>
      </c>
      <c r="G27" s="25">
        <v>4315160</v>
      </c>
      <c r="H27" s="53">
        <f>SUM(F27/E27)</f>
        <v>0.363331040509279</v>
      </c>
    </row>
    <row r="28" spans="1:8" x14ac:dyDescent="0.2">
      <c r="A28" s="15"/>
      <c r="B28" s="16"/>
      <c r="C28" s="23"/>
      <c r="D28" s="17"/>
      <c r="E28" s="23"/>
      <c r="F28" s="17"/>
      <c r="G28" s="17"/>
      <c r="H28" s="53" t="s">
        <v>12</v>
      </c>
    </row>
    <row r="29" spans="1:8" x14ac:dyDescent="0.2">
      <c r="A29" s="24" t="s">
        <v>55</v>
      </c>
      <c r="B29" s="16" t="s">
        <v>56</v>
      </c>
      <c r="C29" s="17">
        <f t="shared" ref="C29:G29" si="5">SUM(C30)</f>
        <v>0</v>
      </c>
      <c r="D29" s="17">
        <f t="shared" si="5"/>
        <v>6000</v>
      </c>
      <c r="E29" s="17">
        <f t="shared" si="5"/>
        <v>0</v>
      </c>
      <c r="F29" s="17">
        <f t="shared" si="5"/>
        <v>0</v>
      </c>
      <c r="G29" s="17">
        <f t="shared" si="5"/>
        <v>0</v>
      </c>
      <c r="H29" s="53">
        <v>0</v>
      </c>
    </row>
    <row r="30" spans="1:8" x14ac:dyDescent="0.2">
      <c r="A30" s="24" t="s">
        <v>57</v>
      </c>
      <c r="B30" s="16" t="s">
        <v>58</v>
      </c>
      <c r="C30" s="23">
        <v>0</v>
      </c>
      <c r="D30" s="23">
        <v>6000</v>
      </c>
      <c r="E30" s="23">
        <v>0</v>
      </c>
      <c r="F30" s="17">
        <v>0</v>
      </c>
      <c r="G30" s="17">
        <v>0</v>
      </c>
      <c r="H30" s="53">
        <v>0</v>
      </c>
    </row>
    <row r="31" spans="1:8" x14ac:dyDescent="0.2">
      <c r="A31" s="15"/>
      <c r="B31" s="16"/>
      <c r="C31" s="23"/>
      <c r="D31" s="17"/>
      <c r="E31" s="23"/>
      <c r="F31" s="17"/>
      <c r="G31" s="17"/>
      <c r="H31" s="53" t="s">
        <v>12</v>
      </c>
    </row>
    <row r="32" spans="1:8" x14ac:dyDescent="0.2">
      <c r="A32" s="24" t="s">
        <v>59</v>
      </c>
      <c r="B32" s="16" t="s">
        <v>60</v>
      </c>
      <c r="C32" s="17">
        <f t="shared" ref="C32:G32" si="6">SUM(C34+C37)</f>
        <v>162000</v>
      </c>
      <c r="D32" s="17">
        <f t="shared" si="6"/>
        <v>28001</v>
      </c>
      <c r="E32" s="17">
        <f t="shared" si="6"/>
        <v>162000</v>
      </c>
      <c r="F32" s="17">
        <f t="shared" si="6"/>
        <v>191367.15</v>
      </c>
      <c r="G32" s="17">
        <f t="shared" si="6"/>
        <v>0</v>
      </c>
      <c r="H32" s="53">
        <f>SUM(F32/E32)</f>
        <v>1.1812787037037036</v>
      </c>
    </row>
    <row r="33" spans="1:8" x14ac:dyDescent="0.2">
      <c r="A33" s="15"/>
      <c r="B33" s="16"/>
      <c r="C33" s="23"/>
      <c r="D33" s="23"/>
      <c r="E33" s="23"/>
      <c r="F33" s="17"/>
      <c r="G33" s="17"/>
      <c r="H33" s="53" t="s">
        <v>12</v>
      </c>
    </row>
    <row r="34" spans="1:8" x14ac:dyDescent="0.2">
      <c r="A34" s="24" t="s">
        <v>61</v>
      </c>
      <c r="B34" s="16" t="s">
        <v>62</v>
      </c>
      <c r="C34" s="17">
        <f t="shared" ref="C34:G34" si="7">SUM(C35)</f>
        <v>37000</v>
      </c>
      <c r="D34" s="17">
        <f t="shared" si="7"/>
        <v>14001</v>
      </c>
      <c r="E34" s="17">
        <f t="shared" si="7"/>
        <v>37000</v>
      </c>
      <c r="F34" s="17">
        <f t="shared" si="7"/>
        <v>1808.41</v>
      </c>
      <c r="G34" s="17">
        <f t="shared" si="7"/>
        <v>0</v>
      </c>
      <c r="H34" s="53">
        <f>SUM(F34/E34)</f>
        <v>4.8875945945945951E-2</v>
      </c>
    </row>
    <row r="35" spans="1:8" x14ac:dyDescent="0.2">
      <c r="A35" s="24" t="s">
        <v>63</v>
      </c>
      <c r="B35" s="16" t="s">
        <v>64</v>
      </c>
      <c r="C35" s="23">
        <v>37000</v>
      </c>
      <c r="D35" s="23">
        <v>14001</v>
      </c>
      <c r="E35" s="23">
        <v>37000</v>
      </c>
      <c r="F35" s="17">
        <v>1808.41</v>
      </c>
      <c r="G35" s="17">
        <v>0</v>
      </c>
      <c r="H35" s="53">
        <f>SUM(F35/E35)</f>
        <v>4.8875945945945951E-2</v>
      </c>
    </row>
    <row r="36" spans="1:8" x14ac:dyDescent="0.2">
      <c r="A36" s="24"/>
      <c r="B36" s="16"/>
      <c r="C36" s="23"/>
      <c r="D36" s="28"/>
      <c r="E36" s="23"/>
      <c r="F36" s="28" t="s">
        <v>12</v>
      </c>
      <c r="G36" s="17"/>
      <c r="H36" s="53" t="s">
        <v>12</v>
      </c>
    </row>
    <row r="37" spans="1:8" x14ac:dyDescent="0.2">
      <c r="A37" s="29" t="s">
        <v>65</v>
      </c>
      <c r="B37" s="16" t="s">
        <v>66</v>
      </c>
      <c r="C37" s="17">
        <f t="shared" ref="C37:G37" si="8">SUM(C38)</f>
        <v>125000</v>
      </c>
      <c r="D37" s="17">
        <f t="shared" si="8"/>
        <v>14000</v>
      </c>
      <c r="E37" s="17">
        <f t="shared" si="8"/>
        <v>125000</v>
      </c>
      <c r="F37" s="17">
        <f t="shared" si="8"/>
        <v>189558.74</v>
      </c>
      <c r="G37" s="17">
        <f t="shared" si="8"/>
        <v>0</v>
      </c>
      <c r="H37" s="53">
        <f>SUM(F37/E37)</f>
        <v>1.51646992</v>
      </c>
    </row>
    <row r="38" spans="1:8" x14ac:dyDescent="0.2">
      <c r="A38" s="24" t="s">
        <v>67</v>
      </c>
      <c r="B38" s="16" t="s">
        <v>68</v>
      </c>
      <c r="C38" s="23">
        <v>125000</v>
      </c>
      <c r="D38" s="23">
        <v>14000</v>
      </c>
      <c r="E38" s="23">
        <v>125000</v>
      </c>
      <c r="F38" s="17">
        <v>189558.74</v>
      </c>
      <c r="G38" s="17">
        <v>0</v>
      </c>
      <c r="H38" s="53">
        <f>SUM(F38/E38)</f>
        <v>1.51646992</v>
      </c>
    </row>
    <row r="39" spans="1:8" x14ac:dyDescent="0.2">
      <c r="A39" s="24"/>
      <c r="B39" s="16"/>
      <c r="C39" s="23"/>
      <c r="D39" s="28"/>
      <c r="E39" s="23"/>
      <c r="F39" s="28"/>
      <c r="G39" s="17"/>
      <c r="H39" s="53" t="s">
        <v>12</v>
      </c>
    </row>
    <row r="40" spans="1:8" x14ac:dyDescent="0.2">
      <c r="A40" s="24" t="s">
        <v>69</v>
      </c>
      <c r="B40" s="16" t="s">
        <v>70</v>
      </c>
      <c r="C40" s="17">
        <f t="shared" ref="C40:G40" si="9">SUM(C41)</f>
        <v>270000</v>
      </c>
      <c r="D40" s="17">
        <f t="shared" si="9"/>
        <v>69000</v>
      </c>
      <c r="E40" s="17">
        <f t="shared" si="9"/>
        <v>270000</v>
      </c>
      <c r="F40" s="17">
        <f t="shared" si="9"/>
        <v>5922.26</v>
      </c>
      <c r="G40" s="17">
        <f t="shared" si="9"/>
        <v>534.5</v>
      </c>
      <c r="H40" s="53">
        <f>SUM(F40/E40)</f>
        <v>2.1934296296296295E-2</v>
      </c>
    </row>
    <row r="41" spans="1:8" x14ac:dyDescent="0.2">
      <c r="A41" s="24" t="s">
        <v>71</v>
      </c>
      <c r="B41" s="16" t="s">
        <v>70</v>
      </c>
      <c r="C41" s="23">
        <f>SUM(C42)</f>
        <v>270000</v>
      </c>
      <c r="D41" s="23">
        <v>69000</v>
      </c>
      <c r="E41" s="23">
        <f>SUM(E42)</f>
        <v>270000</v>
      </c>
      <c r="F41" s="23">
        <f>SUM(F42)</f>
        <v>5922.26</v>
      </c>
      <c r="G41" s="23">
        <f>SUM(G42)</f>
        <v>534.5</v>
      </c>
      <c r="H41" s="53">
        <f>SUM(F41/E41)</f>
        <v>2.1934296296296295E-2</v>
      </c>
    </row>
    <row r="42" spans="1:8" x14ac:dyDescent="0.2">
      <c r="A42" s="24" t="s">
        <v>72</v>
      </c>
      <c r="B42" s="16" t="s">
        <v>73</v>
      </c>
      <c r="C42" s="23">
        <v>270000</v>
      </c>
      <c r="D42" s="23">
        <v>69000</v>
      </c>
      <c r="E42" s="23">
        <v>270000</v>
      </c>
      <c r="F42" s="17">
        <v>5922.26</v>
      </c>
      <c r="G42" s="17">
        <v>534.5</v>
      </c>
      <c r="H42" s="53">
        <f>SUM(F42/E42)</f>
        <v>2.1934296296296295E-2</v>
      </c>
    </row>
    <row r="43" spans="1:8" x14ac:dyDescent="0.2">
      <c r="A43" s="24"/>
      <c r="B43" s="16"/>
      <c r="C43" s="23"/>
      <c r="D43" s="23"/>
      <c r="E43" s="23"/>
      <c r="F43" s="17"/>
      <c r="G43" s="17"/>
      <c r="H43" s="53" t="s">
        <v>12</v>
      </c>
    </row>
    <row r="44" spans="1:8" x14ac:dyDescent="0.2">
      <c r="A44" s="24" t="s">
        <v>74</v>
      </c>
      <c r="B44" s="16" t="s">
        <v>75</v>
      </c>
      <c r="C44" s="23">
        <f>SUM(C45)</f>
        <v>0</v>
      </c>
      <c r="D44" s="23"/>
      <c r="E44" s="23">
        <f>SUM(E45)</f>
        <v>0</v>
      </c>
      <c r="F44" s="23">
        <f>SUM(F45)</f>
        <v>0</v>
      </c>
      <c r="G44" s="23">
        <f>SUM(G45)</f>
        <v>0</v>
      </c>
      <c r="H44" s="53" t="s">
        <v>12</v>
      </c>
    </row>
    <row r="45" spans="1:8" x14ac:dyDescent="0.2">
      <c r="A45" s="24" t="s">
        <v>76</v>
      </c>
      <c r="B45" s="16" t="s">
        <v>77</v>
      </c>
      <c r="C45" s="23">
        <v>0</v>
      </c>
      <c r="D45" s="23"/>
      <c r="E45" s="23">
        <v>0</v>
      </c>
      <c r="F45" s="23">
        <v>0</v>
      </c>
      <c r="G45" s="17">
        <v>0</v>
      </c>
      <c r="H45" s="53" t="s">
        <v>12</v>
      </c>
    </row>
    <row r="46" spans="1:8" x14ac:dyDescent="0.2">
      <c r="A46" s="15"/>
      <c r="B46" s="16"/>
      <c r="C46" s="23"/>
      <c r="D46" s="17"/>
      <c r="E46" s="23"/>
      <c r="F46" s="17"/>
      <c r="G46" s="17"/>
      <c r="H46" s="53" t="s">
        <v>12</v>
      </c>
    </row>
    <row r="47" spans="1:8" x14ac:dyDescent="0.2">
      <c r="A47" s="21" t="s">
        <v>78</v>
      </c>
      <c r="B47" s="22" t="s">
        <v>79</v>
      </c>
      <c r="C47" s="23">
        <f>SUM(C48+C52)</f>
        <v>2024200</v>
      </c>
      <c r="D47" s="17"/>
      <c r="E47" s="23">
        <f>SUM(E48+E52)</f>
        <v>2024200</v>
      </c>
      <c r="F47" s="23">
        <f>SUM(F48+F52)</f>
        <v>622444</v>
      </c>
      <c r="G47" s="23">
        <f>SUM(G48+G52)</f>
        <v>0</v>
      </c>
      <c r="H47" s="53">
        <f>SUM(F47/E47)</f>
        <v>0.3075012350558245</v>
      </c>
    </row>
    <row r="48" spans="1:8" x14ac:dyDescent="0.2">
      <c r="A48" s="24" t="s">
        <v>80</v>
      </c>
      <c r="B48" s="16" t="s">
        <v>81</v>
      </c>
      <c r="C48" s="23">
        <f>SUM(C49)</f>
        <v>2024200</v>
      </c>
      <c r="D48" s="17"/>
      <c r="E48" s="23">
        <f t="shared" ref="E48:G49" si="10">SUM(E49)</f>
        <v>2024200</v>
      </c>
      <c r="F48" s="23">
        <f t="shared" si="10"/>
        <v>622444</v>
      </c>
      <c r="G48" s="23">
        <f t="shared" si="10"/>
        <v>0</v>
      </c>
      <c r="H48" s="53">
        <f>SUM(F48/E48)</f>
        <v>0.3075012350558245</v>
      </c>
    </row>
    <row r="49" spans="1:8" x14ac:dyDescent="0.2">
      <c r="A49" s="29" t="s">
        <v>82</v>
      </c>
      <c r="B49" s="16" t="s">
        <v>83</v>
      </c>
      <c r="C49" s="23">
        <f>SUM(C50)</f>
        <v>2024200</v>
      </c>
      <c r="D49" s="17"/>
      <c r="E49" s="23">
        <f t="shared" si="10"/>
        <v>2024200</v>
      </c>
      <c r="F49" s="23">
        <f t="shared" si="10"/>
        <v>622444</v>
      </c>
      <c r="G49" s="23">
        <f t="shared" si="10"/>
        <v>0</v>
      </c>
      <c r="H49" s="53">
        <f>SUM(F49/E49)</f>
        <v>0.3075012350558245</v>
      </c>
    </row>
    <row r="50" spans="1:8" x14ac:dyDescent="0.2">
      <c r="A50" s="29" t="s">
        <v>84</v>
      </c>
      <c r="B50" s="16" t="s">
        <v>94</v>
      </c>
      <c r="C50" s="23">
        <v>2024200</v>
      </c>
      <c r="D50" s="17"/>
      <c r="E50" s="23">
        <v>2024200</v>
      </c>
      <c r="F50" s="17">
        <v>622444</v>
      </c>
      <c r="G50" s="17">
        <v>0</v>
      </c>
      <c r="H50" s="53">
        <f>SUM(F50/E50)</f>
        <v>0.3075012350558245</v>
      </c>
    </row>
    <row r="51" spans="1:8" ht="10.5" customHeight="1" x14ac:dyDescent="0.2">
      <c r="A51" s="29"/>
      <c r="B51" s="16"/>
      <c r="C51" s="23"/>
      <c r="D51" s="17"/>
      <c r="E51" s="23"/>
      <c r="F51" s="17"/>
      <c r="G51" s="17"/>
      <c r="H51" s="53" t="s">
        <v>12</v>
      </c>
    </row>
    <row r="52" spans="1:8" x14ac:dyDescent="0.2">
      <c r="A52" s="29" t="s">
        <v>85</v>
      </c>
      <c r="B52" s="16" t="s">
        <v>86</v>
      </c>
      <c r="C52" s="23">
        <f>SUM(C53)</f>
        <v>0</v>
      </c>
      <c r="D52" s="17"/>
      <c r="E52" s="23">
        <f>SUM(E53)</f>
        <v>0</v>
      </c>
      <c r="F52" s="23">
        <f>SUM(F53)</f>
        <v>0</v>
      </c>
      <c r="G52" s="23">
        <f>SUM(G53)</f>
        <v>0</v>
      </c>
      <c r="H52" s="53" t="s">
        <v>12</v>
      </c>
    </row>
    <row r="53" spans="1:8" x14ac:dyDescent="0.2">
      <c r="A53" s="30" t="s">
        <v>87</v>
      </c>
      <c r="B53" s="31" t="s">
        <v>88</v>
      </c>
      <c r="C53" s="32">
        <v>0</v>
      </c>
      <c r="D53" s="33"/>
      <c r="E53" s="32">
        <v>0</v>
      </c>
      <c r="F53" s="33">
        <v>0</v>
      </c>
      <c r="G53" s="33">
        <v>0</v>
      </c>
      <c r="H53" s="54" t="s">
        <v>12</v>
      </c>
    </row>
    <row r="54" spans="1:8" ht="14.25" x14ac:dyDescent="0.3">
      <c r="A54" s="11" t="s">
        <v>12</v>
      </c>
      <c r="D54" s="34"/>
      <c r="E54" s="34"/>
      <c r="F54" s="34"/>
    </row>
    <row r="55" spans="1:8" ht="13.5" x14ac:dyDescent="0.25">
      <c r="A55" s="80" t="s">
        <v>12</v>
      </c>
      <c r="B55" s="80"/>
      <c r="C55" s="80"/>
      <c r="D55" s="80"/>
      <c r="E55" s="80"/>
      <c r="F55" s="80"/>
      <c r="G55" s="80"/>
    </row>
    <row r="56" spans="1:8" ht="13.5" x14ac:dyDescent="0.25">
      <c r="A56" s="57" t="s">
        <v>12</v>
      </c>
      <c r="B56" s="57"/>
    </row>
    <row r="58" spans="1:8" ht="13.5" x14ac:dyDescent="0.25">
      <c r="A58" s="57" t="s">
        <v>12</v>
      </c>
    </row>
  </sheetData>
  <mergeCells count="7">
    <mergeCell ref="A9:B9"/>
    <mergeCell ref="A1:H1"/>
    <mergeCell ref="A2:H2"/>
    <mergeCell ref="A3:H3"/>
    <mergeCell ref="A4:H4"/>
    <mergeCell ref="A6:B7"/>
    <mergeCell ref="H6:H7"/>
  </mergeCells>
  <pageMargins left="0.7" right="0.7" top="0.75" bottom="0.75" header="0.3" footer="0.3"/>
  <pageSetup scale="85" orientation="portrait" horizont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zoomScale="110" zoomScaleNormal="110" workbookViewId="0">
      <selection activeCell="F10" sqref="F10"/>
    </sheetView>
  </sheetViews>
  <sheetFormatPr baseColWidth="10" defaultRowHeight="13.5" x14ac:dyDescent="0.25"/>
  <cols>
    <col min="1" max="1" width="26.28515625" style="1" customWidth="1"/>
    <col min="2" max="4" width="16.85546875" style="1" customWidth="1"/>
    <col min="5" max="5" width="15.5703125" style="1" customWidth="1"/>
    <col min="6" max="6" width="19.5703125" style="1" customWidth="1"/>
    <col min="7" max="7" width="10.7109375" style="47" customWidth="1"/>
    <col min="8" max="8" width="9.28515625" style="47" customWidth="1"/>
    <col min="9" max="9" width="15.85546875" style="1" customWidth="1"/>
    <col min="10" max="10" width="16.28515625" style="1" customWidth="1"/>
    <col min="11" max="11" width="16" style="1" customWidth="1"/>
    <col min="12" max="16384" width="11.42578125" style="1"/>
  </cols>
  <sheetData>
    <row r="1" spans="1:11" x14ac:dyDescent="0.25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</row>
    <row r="2" spans="1:11" s="37" customFormat="1" ht="15" x14ac:dyDescent="0.2">
      <c r="A2" s="95" t="s">
        <v>13</v>
      </c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1:11" s="37" customFormat="1" ht="15" x14ac:dyDescent="0.2">
      <c r="A3" s="95" t="s">
        <v>11</v>
      </c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1:11" s="37" customFormat="1" ht="15" x14ac:dyDescent="0.2">
      <c r="A4" s="95" t="s">
        <v>110</v>
      </c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s="37" customFormat="1" ht="15" x14ac:dyDescent="0.2">
      <c r="A5" s="96" t="s">
        <v>121</v>
      </c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s="37" customFormat="1" ht="15" x14ac:dyDescent="0.2">
      <c r="A6" s="36"/>
      <c r="B6" s="36"/>
      <c r="C6" s="36"/>
      <c r="D6" s="36"/>
      <c r="E6" s="74"/>
      <c r="F6" s="36"/>
      <c r="G6" s="48"/>
      <c r="H6" s="48"/>
      <c r="I6" s="36"/>
      <c r="J6" s="74"/>
      <c r="K6" s="36"/>
    </row>
    <row r="7" spans="1:11" ht="12.75" customHeight="1" x14ac:dyDescent="0.25">
      <c r="A7" s="97" t="s">
        <v>92</v>
      </c>
      <c r="B7" s="99" t="s">
        <v>109</v>
      </c>
      <c r="C7" s="99" t="s">
        <v>89</v>
      </c>
      <c r="D7" s="99" t="s">
        <v>90</v>
      </c>
      <c r="E7" s="99" t="s">
        <v>117</v>
      </c>
      <c r="F7" s="99" t="s">
        <v>113</v>
      </c>
      <c r="G7" s="101" t="s">
        <v>120</v>
      </c>
      <c r="H7" s="101" t="s">
        <v>119</v>
      </c>
      <c r="I7" s="99" t="s">
        <v>101</v>
      </c>
      <c r="J7" s="99" t="s">
        <v>118</v>
      </c>
      <c r="K7" s="99" t="s">
        <v>91</v>
      </c>
    </row>
    <row r="8" spans="1:11" ht="18.75" customHeight="1" x14ac:dyDescent="0.25">
      <c r="A8" s="98"/>
      <c r="B8" s="100"/>
      <c r="C8" s="100"/>
      <c r="D8" s="100"/>
      <c r="E8" s="100"/>
      <c r="F8" s="100"/>
      <c r="G8" s="102"/>
      <c r="H8" s="102"/>
      <c r="I8" s="100"/>
      <c r="J8" s="100"/>
      <c r="K8" s="100"/>
    </row>
    <row r="9" spans="1:11" ht="17.25" x14ac:dyDescent="0.3">
      <c r="A9" s="2"/>
      <c r="B9" s="2"/>
      <c r="C9" s="2"/>
      <c r="D9" s="2"/>
      <c r="E9" s="2"/>
      <c r="F9" s="2"/>
      <c r="G9" s="42"/>
      <c r="H9" s="42"/>
      <c r="I9" s="2"/>
      <c r="J9" s="2"/>
      <c r="K9" s="2"/>
    </row>
    <row r="10" spans="1:11" ht="15.75" x14ac:dyDescent="0.25">
      <c r="A10" s="36" t="s">
        <v>6</v>
      </c>
      <c r="B10" s="38">
        <f>SUM(B12+B20)</f>
        <v>63515935</v>
      </c>
      <c r="C10" s="38">
        <f>SUM(C12+C20)</f>
        <v>63515935</v>
      </c>
      <c r="D10" s="38">
        <f>SUM(D12+D20)</f>
        <v>31864537</v>
      </c>
      <c r="E10" s="38">
        <f>SUM(E12+E20)</f>
        <v>1677378.6699999997</v>
      </c>
      <c r="F10" s="38">
        <f>SUM(F12+F20)</f>
        <v>24244526.670000002</v>
      </c>
      <c r="G10" s="49">
        <f>SUM(F10/D10)</f>
        <v>0.76086235522581114</v>
      </c>
      <c r="H10" s="49">
        <f>SUM(F10/C10)</f>
        <v>0.38170778199203087</v>
      </c>
      <c r="I10" s="38">
        <f>SUM(I12+I20)</f>
        <v>5942631.6600000011</v>
      </c>
      <c r="J10" s="38">
        <f>SUM(J12+J20)</f>
        <v>37594029.659999996</v>
      </c>
      <c r="K10" s="38">
        <f>SUM(K12+K20)</f>
        <v>645808.87999999989</v>
      </c>
    </row>
    <row r="11" spans="1:11" ht="17.25" x14ac:dyDescent="0.3">
      <c r="A11" s="36"/>
      <c r="B11" s="39"/>
      <c r="C11" s="39"/>
      <c r="D11" s="39"/>
      <c r="E11" s="39"/>
      <c r="F11" s="39"/>
      <c r="G11" s="42"/>
      <c r="H11" s="42"/>
      <c r="I11" s="39"/>
      <c r="J11" s="39"/>
      <c r="K11" s="39"/>
    </row>
    <row r="12" spans="1:11" ht="15.75" x14ac:dyDescent="0.25">
      <c r="A12" s="40" t="s">
        <v>14</v>
      </c>
      <c r="B12" s="38">
        <f>SUM(B13:B18)</f>
        <v>61445525</v>
      </c>
      <c r="C12" s="38">
        <f>SUM(C13:C18)</f>
        <v>61445525</v>
      </c>
      <c r="D12" s="38">
        <f>SUM(D13:D18)</f>
        <v>30823332</v>
      </c>
      <c r="E12" s="38">
        <f>SUM(E13:E18)</f>
        <v>1673623.1699999997</v>
      </c>
      <c r="F12" s="38">
        <f>SUM(F13:F18)</f>
        <v>23989014.280000001</v>
      </c>
      <c r="G12" s="49">
        <f>SUM(F12/D12)</f>
        <v>0.77827453177352801</v>
      </c>
      <c r="H12" s="49">
        <f>SUM(F12/C12)</f>
        <v>0.39041108819560094</v>
      </c>
      <c r="I12" s="38">
        <f>SUM(I13:I18)</f>
        <v>5160694.5500000007</v>
      </c>
      <c r="J12" s="38">
        <f>SUM(J13:J18)</f>
        <v>35782887.549999997</v>
      </c>
      <c r="K12" s="38">
        <f>SUM(K13:K18)</f>
        <v>363543.67</v>
      </c>
    </row>
    <row r="13" spans="1:11" ht="17.25" x14ac:dyDescent="0.3">
      <c r="A13" s="2" t="s">
        <v>15</v>
      </c>
      <c r="B13" s="58">
        <v>57097477</v>
      </c>
      <c r="C13" s="58">
        <v>57098477</v>
      </c>
      <c r="D13" s="58">
        <v>28538582</v>
      </c>
      <c r="E13" s="58">
        <v>1633885.13</v>
      </c>
      <c r="F13" s="58">
        <v>23323024.32</v>
      </c>
      <c r="G13" s="50">
        <f>SUM(F13/D13)</f>
        <v>0.81724538100736754</v>
      </c>
      <c r="H13" s="50">
        <f>SUM(F13/C13)</f>
        <v>0.4084701649748031</v>
      </c>
      <c r="I13" s="39">
        <f>SUM(D13-E13-F13)</f>
        <v>3581672.5500000007</v>
      </c>
      <c r="J13" s="39">
        <f>SUM(C13-E13-F13)</f>
        <v>32141567.549999997</v>
      </c>
      <c r="K13" s="39">
        <v>0</v>
      </c>
    </row>
    <row r="14" spans="1:11" ht="17.25" x14ac:dyDescent="0.3">
      <c r="A14" s="2" t="s">
        <v>16</v>
      </c>
      <c r="B14" s="58">
        <v>1615650</v>
      </c>
      <c r="C14" s="58">
        <v>1580050</v>
      </c>
      <c r="D14" s="58">
        <v>922540</v>
      </c>
      <c r="E14" s="58">
        <v>35130.160000000003</v>
      </c>
      <c r="F14" s="58">
        <v>422440.96000000002</v>
      </c>
      <c r="G14" s="50">
        <f>SUM(F14/D14)</f>
        <v>0.45791072473822275</v>
      </c>
      <c r="H14" s="50">
        <f>SUM(F14/C14)</f>
        <v>0.26735923546723206</v>
      </c>
      <c r="I14" s="39">
        <f>SUM(D14-E14-F14)</f>
        <v>464968.87999999995</v>
      </c>
      <c r="J14" s="39">
        <f>SUM(C14-E14-F14)</f>
        <v>1122478.8800000001</v>
      </c>
      <c r="K14" s="58">
        <v>4708</v>
      </c>
    </row>
    <row r="15" spans="1:11" ht="17.25" x14ac:dyDescent="0.3">
      <c r="A15" s="2" t="s">
        <v>17</v>
      </c>
      <c r="B15" s="58">
        <v>1246447</v>
      </c>
      <c r="C15" s="58">
        <v>1315247</v>
      </c>
      <c r="D15" s="58">
        <v>769579</v>
      </c>
      <c r="E15" s="58">
        <v>4607.88</v>
      </c>
      <c r="F15" s="58">
        <v>227791</v>
      </c>
      <c r="G15" s="50">
        <f>SUM(F15/D15)</f>
        <v>0.2959943033788604</v>
      </c>
      <c r="H15" s="50">
        <f>SUM(F15/C15)</f>
        <v>0.17319256383021592</v>
      </c>
      <c r="I15" s="39">
        <f>SUM(D15-E15-F15)</f>
        <v>537180.12</v>
      </c>
      <c r="J15" s="39">
        <f>SUM(C15-E15-F15)</f>
        <v>1082848.1200000001</v>
      </c>
      <c r="K15" s="58">
        <v>358835.67</v>
      </c>
    </row>
    <row r="16" spans="1:11" ht="17.25" x14ac:dyDescent="0.3">
      <c r="A16" s="2" t="s">
        <v>18</v>
      </c>
      <c r="B16" s="58">
        <v>200</v>
      </c>
      <c r="C16" s="58">
        <v>2300</v>
      </c>
      <c r="D16" s="58">
        <v>2300</v>
      </c>
      <c r="E16" s="58">
        <v>0</v>
      </c>
      <c r="F16" s="58">
        <v>1367.84</v>
      </c>
      <c r="G16" s="50">
        <f>SUM(F16/D16)</f>
        <v>0.59471304347826082</v>
      </c>
      <c r="H16" s="50">
        <f>SUM(F16/C16)</f>
        <v>0.59471304347826082</v>
      </c>
      <c r="I16" s="39">
        <f>SUM(D16-E16-F16)</f>
        <v>932.16000000000008</v>
      </c>
      <c r="J16" s="39">
        <f>SUM(C16-E16-F16)</f>
        <v>932.16000000000008</v>
      </c>
      <c r="K16" s="39">
        <v>0</v>
      </c>
    </row>
    <row r="17" spans="1:11" ht="17.25" x14ac:dyDescent="0.3">
      <c r="A17" s="2" t="s">
        <v>19</v>
      </c>
      <c r="B17" s="58">
        <v>217500</v>
      </c>
      <c r="C17" s="58">
        <v>217500</v>
      </c>
      <c r="D17" s="58">
        <v>125300</v>
      </c>
      <c r="E17" s="58">
        <v>0</v>
      </c>
      <c r="F17" s="58">
        <v>0</v>
      </c>
      <c r="G17" s="50">
        <f>SUM(F17/D17)</f>
        <v>0</v>
      </c>
      <c r="H17" s="50">
        <f>SUM(F17/C17)</f>
        <v>0</v>
      </c>
      <c r="I17" s="39">
        <f>SUM(D17-E17-F17)</f>
        <v>125300</v>
      </c>
      <c r="J17" s="39">
        <f>SUM(C17-E17-F17)</f>
        <v>217500</v>
      </c>
      <c r="K17" s="39">
        <v>0</v>
      </c>
    </row>
    <row r="18" spans="1:11" ht="17.25" x14ac:dyDescent="0.3">
      <c r="A18" s="2" t="s">
        <v>21</v>
      </c>
      <c r="B18" s="58">
        <v>1268251</v>
      </c>
      <c r="C18" s="58">
        <v>1231951</v>
      </c>
      <c r="D18" s="58">
        <v>465031</v>
      </c>
      <c r="E18" s="58">
        <v>0</v>
      </c>
      <c r="F18" s="58">
        <v>14390.16</v>
      </c>
      <c r="G18" s="50">
        <f>SUM(F18/D18)</f>
        <v>3.0944517677316135E-2</v>
      </c>
      <c r="H18" s="50">
        <f>SUM(F18/C18)</f>
        <v>1.1680789252169931E-2</v>
      </c>
      <c r="I18" s="39">
        <f>SUM(D18-E18-F18)</f>
        <v>450640.84</v>
      </c>
      <c r="J18" s="39">
        <f>SUM(C18-E18-F18)</f>
        <v>1217560.8400000001</v>
      </c>
      <c r="K18" s="39">
        <v>0</v>
      </c>
    </row>
    <row r="19" spans="1:11" ht="17.25" x14ac:dyDescent="0.3">
      <c r="A19" s="2"/>
      <c r="B19" s="39" t="s">
        <v>12</v>
      </c>
      <c r="C19" s="39" t="s">
        <v>12</v>
      </c>
      <c r="D19" s="39" t="s">
        <v>12</v>
      </c>
      <c r="E19" s="39" t="s">
        <v>12</v>
      </c>
      <c r="F19" s="39" t="s">
        <v>12</v>
      </c>
      <c r="G19" s="42"/>
      <c r="H19" s="42"/>
      <c r="I19" s="39" t="s">
        <v>12</v>
      </c>
      <c r="J19" s="39" t="s">
        <v>12</v>
      </c>
      <c r="K19" s="39" t="s">
        <v>12</v>
      </c>
    </row>
    <row r="20" spans="1:11" ht="15.75" x14ac:dyDescent="0.25">
      <c r="A20" s="40" t="s">
        <v>22</v>
      </c>
      <c r="B20" s="38">
        <f>SUM(B21:B26)</f>
        <v>2070410</v>
      </c>
      <c r="C20" s="38">
        <f>SUM(C21:C26)</f>
        <v>2070410</v>
      </c>
      <c r="D20" s="38">
        <f>SUM(D21:D26)</f>
        <v>1041205</v>
      </c>
      <c r="E20" s="38">
        <f>SUM(E21:E26)</f>
        <v>3755.5</v>
      </c>
      <c r="F20" s="38">
        <f>SUM(F21:F26)</f>
        <v>255512.38999999998</v>
      </c>
      <c r="G20" s="49">
        <f>SUM(F20/D20)</f>
        <v>0.24540065597072622</v>
      </c>
      <c r="H20" s="49">
        <f>SUM(F20/C20)</f>
        <v>0.12341149337570818</v>
      </c>
      <c r="I20" s="38">
        <f>SUM(I21:I26)</f>
        <v>781937.11</v>
      </c>
      <c r="J20" s="38">
        <f>SUM(J21:J26)</f>
        <v>1811142.11</v>
      </c>
      <c r="K20" s="38">
        <f>SUM(K21:K26)</f>
        <v>282265.20999999996</v>
      </c>
    </row>
    <row r="21" spans="1:11" ht="17.25" x14ac:dyDescent="0.3">
      <c r="A21" s="2" t="s">
        <v>15</v>
      </c>
      <c r="B21" s="58">
        <v>174327</v>
      </c>
      <c r="C21" s="58">
        <v>174327</v>
      </c>
      <c r="D21" s="58">
        <v>85980</v>
      </c>
      <c r="E21" s="58">
        <v>0</v>
      </c>
      <c r="F21" s="58">
        <v>17866.28</v>
      </c>
      <c r="G21" s="50">
        <f>SUM(F21/D21)</f>
        <v>0.20779576645731565</v>
      </c>
      <c r="H21" s="50">
        <f>SUM(F21/C21)</f>
        <v>0.10248716492568563</v>
      </c>
      <c r="I21" s="39">
        <f>SUM(D21-E21-F21)</f>
        <v>68113.72</v>
      </c>
      <c r="J21" s="39">
        <f>SUM(C21-E21-F21)</f>
        <v>156460.72</v>
      </c>
      <c r="K21" s="58">
        <v>0</v>
      </c>
    </row>
    <row r="22" spans="1:11" ht="17.25" x14ac:dyDescent="0.3">
      <c r="A22" s="2" t="s">
        <v>16</v>
      </c>
      <c r="B22" s="58">
        <v>1059673</v>
      </c>
      <c r="C22" s="58">
        <v>1010373</v>
      </c>
      <c r="D22" s="58">
        <v>458925</v>
      </c>
      <c r="E22" s="58">
        <v>0</v>
      </c>
      <c r="F22" s="58">
        <v>25390.36</v>
      </c>
      <c r="G22" s="50">
        <f>SUM(F22/D22)</f>
        <v>5.532572860489187E-2</v>
      </c>
      <c r="H22" s="50">
        <f>SUM(F22/C22)</f>
        <v>2.512968972844682E-2</v>
      </c>
      <c r="I22" s="39">
        <f>SUM(D22-E22-F22)</f>
        <v>433534.64</v>
      </c>
      <c r="J22" s="39">
        <f>SUM(C22-E22-F22)</f>
        <v>984982.64</v>
      </c>
      <c r="K22" s="58">
        <v>213970.21</v>
      </c>
    </row>
    <row r="23" spans="1:11" ht="17.25" x14ac:dyDescent="0.3">
      <c r="A23" s="2" t="s">
        <v>17</v>
      </c>
      <c r="B23" s="58">
        <v>155000</v>
      </c>
      <c r="C23" s="58">
        <v>156500</v>
      </c>
      <c r="D23" s="58">
        <v>103500</v>
      </c>
      <c r="E23" s="58">
        <v>0</v>
      </c>
      <c r="F23" s="58">
        <v>33672.22</v>
      </c>
      <c r="G23" s="50">
        <f>SUM(F23/D23)</f>
        <v>0.32533545893719806</v>
      </c>
      <c r="H23" s="50">
        <f>SUM(F23/C23)</f>
        <v>0.2151579552715655</v>
      </c>
      <c r="I23" s="39">
        <f>SUM(D23-E23-F23)</f>
        <v>69827.78</v>
      </c>
      <c r="J23" s="39">
        <f>SUM(C23-E23-F23)</f>
        <v>122827.78</v>
      </c>
      <c r="K23" s="58">
        <v>0</v>
      </c>
    </row>
    <row r="24" spans="1:11" ht="17.25" x14ac:dyDescent="0.3">
      <c r="A24" s="2" t="s">
        <v>18</v>
      </c>
      <c r="B24" s="58">
        <v>411910</v>
      </c>
      <c r="C24" s="58">
        <v>416210</v>
      </c>
      <c r="D24" s="58">
        <v>234800</v>
      </c>
      <c r="E24" s="58">
        <v>3138.1</v>
      </c>
      <c r="F24" s="58">
        <v>140305.43</v>
      </c>
      <c r="G24" s="50">
        <f>SUM(F24/D24)</f>
        <v>0.59755293867120951</v>
      </c>
      <c r="H24" s="50">
        <f>SUM(F24/C24)</f>
        <v>0.33710249633598421</v>
      </c>
      <c r="I24" s="39">
        <f>SUM(D24-E24-F24)</f>
        <v>91356.47</v>
      </c>
      <c r="J24" s="39">
        <f>SUM(C24-E24-F24)</f>
        <v>272766.47000000003</v>
      </c>
      <c r="K24" s="58">
        <v>0</v>
      </c>
    </row>
    <row r="25" spans="1:11" s="37" customFormat="1" ht="17.25" x14ac:dyDescent="0.3">
      <c r="A25" s="2" t="s">
        <v>20</v>
      </c>
      <c r="B25" s="39">
        <v>0</v>
      </c>
      <c r="C25" s="58">
        <v>69000</v>
      </c>
      <c r="D25" s="58">
        <v>69000</v>
      </c>
      <c r="E25" s="58">
        <v>0</v>
      </c>
      <c r="F25" s="58">
        <v>0</v>
      </c>
      <c r="G25" s="50">
        <v>0</v>
      </c>
      <c r="H25" s="50">
        <v>0</v>
      </c>
      <c r="I25" s="39">
        <f>SUM(D25-E25-F25)</f>
        <v>69000</v>
      </c>
      <c r="J25" s="39">
        <f>SUM(C25-E25-F25)</f>
        <v>69000</v>
      </c>
      <c r="K25" s="58">
        <v>68295</v>
      </c>
    </row>
    <row r="26" spans="1:11" ht="17.25" x14ac:dyDescent="0.3">
      <c r="A26" s="2" t="s">
        <v>21</v>
      </c>
      <c r="B26" s="58">
        <v>269500</v>
      </c>
      <c r="C26" s="58">
        <v>244000</v>
      </c>
      <c r="D26" s="58">
        <v>89000</v>
      </c>
      <c r="E26" s="58">
        <v>617.4</v>
      </c>
      <c r="F26" s="58">
        <v>38278.1</v>
      </c>
      <c r="G26" s="50">
        <f>SUM(F26/D26)</f>
        <v>0.43009101123595506</v>
      </c>
      <c r="H26" s="50">
        <f>SUM(F26/C26)</f>
        <v>0.15687745901639344</v>
      </c>
      <c r="I26" s="39">
        <f>SUM(D26-E26-F26)</f>
        <v>50104.500000000007</v>
      </c>
      <c r="J26" s="39">
        <f>SUM(C26-E26-F26)</f>
        <v>205104.5</v>
      </c>
      <c r="K26" s="58">
        <v>0</v>
      </c>
    </row>
    <row r="28" spans="1:11" x14ac:dyDescent="0.25">
      <c r="A28" s="56" t="s">
        <v>12</v>
      </c>
      <c r="B28" s="35"/>
    </row>
    <row r="29" spans="1:11" x14ac:dyDescent="0.25">
      <c r="A29" s="57" t="s">
        <v>12</v>
      </c>
      <c r="B29" s="35"/>
    </row>
    <row r="30" spans="1:11" x14ac:dyDescent="0.25">
      <c r="A30" s="57" t="s">
        <v>12</v>
      </c>
      <c r="B30" s="35"/>
    </row>
    <row r="31" spans="1:11" x14ac:dyDescent="0.25">
      <c r="A31" s="57" t="s">
        <v>12</v>
      </c>
      <c r="B31" s="57"/>
    </row>
    <row r="32" spans="1:11" x14ac:dyDescent="0.25">
      <c r="A32" s="57" t="s">
        <v>12</v>
      </c>
      <c r="B32" s="35"/>
    </row>
    <row r="35" spans="2:11" ht="17.25" customHeight="1" x14ac:dyDescent="0.25"/>
    <row r="36" spans="2:11" ht="17.25" customHeight="1" x14ac:dyDescent="0.25"/>
    <row r="37" spans="2:11" ht="17.25" customHeight="1" x14ac:dyDescent="0.25"/>
    <row r="38" spans="2:11" ht="17.25" customHeight="1" x14ac:dyDescent="0.25"/>
    <row r="39" spans="2:11" ht="17.25" customHeight="1" x14ac:dyDescent="0.25"/>
    <row r="40" spans="2:11" ht="17.25" customHeight="1" x14ac:dyDescent="0.25"/>
    <row r="41" spans="2:11" ht="17.25" customHeight="1" x14ac:dyDescent="0.25"/>
    <row r="42" spans="2:11" ht="17.25" customHeight="1" x14ac:dyDescent="0.25">
      <c r="B42" s="41"/>
      <c r="C42" s="41"/>
      <c r="D42" s="41"/>
      <c r="E42" s="41"/>
      <c r="F42" s="41"/>
      <c r="I42" s="41"/>
      <c r="J42" s="41"/>
      <c r="K42" s="41"/>
    </row>
    <row r="43" spans="2:11" ht="17.25" customHeight="1" x14ac:dyDescent="0.25">
      <c r="B43" s="41"/>
      <c r="C43" s="41"/>
      <c r="D43" s="41"/>
      <c r="E43" s="41"/>
      <c r="F43" s="41"/>
      <c r="I43" s="41"/>
      <c r="J43" s="41"/>
      <c r="K43" s="41"/>
    </row>
    <row r="44" spans="2:11" x14ac:dyDescent="0.25">
      <c r="B44" s="41"/>
      <c r="C44" s="41"/>
      <c r="D44" s="41"/>
      <c r="E44" s="41"/>
      <c r="F44" s="41"/>
      <c r="I44" s="41"/>
      <c r="J44" s="41"/>
      <c r="K44" s="41"/>
    </row>
    <row r="45" spans="2:11" x14ac:dyDescent="0.25">
      <c r="B45" s="41"/>
      <c r="C45" s="41"/>
      <c r="D45" s="41"/>
      <c r="E45" s="41"/>
      <c r="F45" s="41"/>
      <c r="I45" s="41"/>
      <c r="J45" s="41"/>
      <c r="K45" s="41"/>
    </row>
    <row r="46" spans="2:11" x14ac:dyDescent="0.25">
      <c r="B46" s="41"/>
      <c r="C46" s="41"/>
      <c r="D46" s="41"/>
      <c r="E46" s="41"/>
      <c r="F46" s="41"/>
      <c r="I46" s="41"/>
      <c r="J46" s="41"/>
      <c r="K46" s="41"/>
    </row>
    <row r="47" spans="2:11" x14ac:dyDescent="0.25">
      <c r="B47" s="41"/>
      <c r="C47" s="41"/>
      <c r="D47" s="41"/>
      <c r="E47" s="41"/>
      <c r="F47" s="41"/>
      <c r="I47" s="41"/>
      <c r="J47" s="41"/>
      <c r="K47" s="41"/>
    </row>
    <row r="48" spans="2:11" x14ac:dyDescent="0.25">
      <c r="B48" s="41"/>
      <c r="C48" s="41"/>
      <c r="D48" s="41"/>
      <c r="E48" s="41"/>
      <c r="F48" s="41"/>
      <c r="I48" s="41"/>
      <c r="J48" s="41"/>
      <c r="K48" s="41"/>
    </row>
    <row r="49" spans="2:11" x14ac:dyDescent="0.25">
      <c r="B49" s="41"/>
      <c r="C49" s="41"/>
      <c r="D49" s="41"/>
      <c r="E49" s="41"/>
      <c r="F49" s="41"/>
      <c r="I49" s="41"/>
      <c r="J49" s="41"/>
      <c r="K49" s="41"/>
    </row>
    <row r="50" spans="2:11" x14ac:dyDescent="0.25">
      <c r="B50" s="41"/>
      <c r="C50" s="41"/>
      <c r="D50" s="41"/>
      <c r="E50" s="41"/>
      <c r="F50" s="41"/>
      <c r="I50" s="41"/>
      <c r="J50" s="41"/>
      <c r="K50" s="41"/>
    </row>
    <row r="51" spans="2:11" x14ac:dyDescent="0.25">
      <c r="B51" s="41"/>
      <c r="C51" s="41"/>
      <c r="D51" s="41"/>
      <c r="E51" s="41"/>
      <c r="F51" s="41"/>
      <c r="I51" s="41"/>
      <c r="J51" s="41"/>
      <c r="K51" s="41"/>
    </row>
    <row r="52" spans="2:11" x14ac:dyDescent="0.25">
      <c r="B52" s="41"/>
      <c r="C52" s="41"/>
      <c r="D52" s="41"/>
      <c r="E52" s="41"/>
      <c r="F52" s="41"/>
      <c r="I52" s="41"/>
      <c r="J52" s="41"/>
      <c r="K52" s="41"/>
    </row>
    <row r="53" spans="2:11" x14ac:dyDescent="0.25">
      <c r="B53" s="41"/>
      <c r="C53" s="41"/>
      <c r="D53" s="41"/>
      <c r="E53" s="41"/>
      <c r="F53" s="41"/>
      <c r="I53" s="41"/>
      <c r="J53" s="41"/>
      <c r="K53" s="41"/>
    </row>
    <row r="54" spans="2:11" x14ac:dyDescent="0.25">
      <c r="B54" s="41"/>
      <c r="C54" s="41"/>
      <c r="D54" s="41"/>
      <c r="E54" s="41"/>
      <c r="F54" s="41"/>
      <c r="I54" s="41"/>
      <c r="J54" s="41"/>
      <c r="K54" s="41"/>
    </row>
    <row r="55" spans="2:11" x14ac:dyDescent="0.25">
      <c r="B55" s="41"/>
      <c r="C55" s="41"/>
      <c r="D55" s="41"/>
      <c r="E55" s="41"/>
      <c r="F55" s="41"/>
      <c r="I55" s="41"/>
      <c r="J55" s="41"/>
      <c r="K55" s="41"/>
    </row>
    <row r="56" spans="2:11" x14ac:dyDescent="0.25">
      <c r="B56" s="41"/>
      <c r="C56" s="41"/>
      <c r="D56" s="41"/>
      <c r="E56" s="41"/>
      <c r="F56" s="41"/>
      <c r="I56" s="41"/>
      <c r="J56" s="41"/>
      <c r="K56" s="41"/>
    </row>
    <row r="57" spans="2:11" x14ac:dyDescent="0.25">
      <c r="B57" s="41"/>
      <c r="C57" s="41"/>
      <c r="D57" s="41"/>
      <c r="E57" s="41"/>
      <c r="F57" s="41"/>
      <c r="I57" s="41"/>
      <c r="J57" s="41"/>
      <c r="K57" s="41"/>
    </row>
    <row r="58" spans="2:11" x14ac:dyDescent="0.25">
      <c r="B58" s="41"/>
      <c r="C58" s="41"/>
      <c r="D58" s="41"/>
      <c r="E58" s="41"/>
      <c r="F58" s="41"/>
      <c r="I58" s="41"/>
      <c r="J58" s="41"/>
      <c r="K58" s="41"/>
    </row>
    <row r="59" spans="2:11" x14ac:dyDescent="0.25">
      <c r="B59" s="41"/>
      <c r="C59" s="41"/>
      <c r="D59" s="41"/>
      <c r="E59" s="41"/>
      <c r="F59" s="41"/>
      <c r="I59" s="41"/>
      <c r="J59" s="41"/>
      <c r="K59" s="41"/>
    </row>
    <row r="60" spans="2:11" x14ac:dyDescent="0.25">
      <c r="B60" s="41"/>
      <c r="C60" s="41"/>
      <c r="D60" s="41"/>
      <c r="E60" s="41"/>
      <c r="F60" s="41"/>
      <c r="I60" s="41"/>
      <c r="J60" s="41"/>
      <c r="K60" s="41"/>
    </row>
    <row r="61" spans="2:11" x14ac:dyDescent="0.25">
      <c r="B61" s="41"/>
      <c r="C61" s="41"/>
      <c r="D61" s="41"/>
      <c r="E61" s="41"/>
      <c r="F61" s="41"/>
      <c r="I61" s="41"/>
      <c r="J61" s="41"/>
      <c r="K61" s="41"/>
    </row>
  </sheetData>
  <mergeCells count="16">
    <mergeCell ref="A1:K1"/>
    <mergeCell ref="A4:K4"/>
    <mergeCell ref="A5:K5"/>
    <mergeCell ref="A7:A8"/>
    <mergeCell ref="C7:C8"/>
    <mergeCell ref="D7:D8"/>
    <mergeCell ref="H7:H8"/>
    <mergeCell ref="F7:F8"/>
    <mergeCell ref="I7:I8"/>
    <mergeCell ref="K7:K8"/>
    <mergeCell ref="G7:G8"/>
    <mergeCell ref="A2:K2"/>
    <mergeCell ref="A3:K3"/>
    <mergeCell ref="B7:B8"/>
    <mergeCell ref="E7:E8"/>
    <mergeCell ref="J7:J8"/>
  </mergeCells>
  <phoneticPr fontId="5" type="noConversion"/>
  <pageMargins left="0.25" right="0.25" top="0.75" bottom="0.75" header="0.3" footer="0.3"/>
  <pageSetup scale="73" orientation="landscape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EJECUCION x PROGRAMA</vt:lpstr>
      <vt:lpstr>INGRESOS</vt:lpstr>
      <vt:lpstr>EJECUCION x AREA</vt:lpstr>
    </vt:vector>
  </TitlesOfParts>
  <Company>IPHE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</dc:creator>
  <cp:lastModifiedBy>ROMMEL</cp:lastModifiedBy>
  <cp:lastPrinted>2020-04-02T23:44:23Z</cp:lastPrinted>
  <dcterms:created xsi:type="dcterms:W3CDTF">2012-01-19T12:42:17Z</dcterms:created>
  <dcterms:modified xsi:type="dcterms:W3CDTF">2020-07-03T05:13:45Z</dcterms:modified>
</cp:coreProperties>
</file>